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CP" sheetId="1" r:id="rId4"/>
  </sheets>
  <definedNames>
    <definedName name="MSSQLSTD">ECP!$B$83</definedName>
    <definedName name="MSWIN">ECP!$B$82</definedName>
    <definedName name="MSSQLENT">ECP!$B$84</definedName>
    <definedName name="MSSQLWEB">ECP!$B$85</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8">
      <text>
        <t xml:space="preserve">Expected max throughput	200 Mbps</t>
      </text>
    </comment>
    <comment authorId="0" ref="A9">
      <text>
        <t xml:space="preserve">Expected max throughput	400 Mbps</t>
      </text>
    </comment>
    <comment authorId="0" ref="A10">
      <text>
        <t xml:space="preserve">Expected max throughput	800 Mbps</t>
      </text>
    </comment>
    <comment authorId="0" ref="A11">
      <text>
        <t xml:space="preserve">Expected max throughput	1.6 Gbps</t>
      </text>
    </comment>
    <comment authorId="0" ref="A14">
      <text>
        <t xml:space="preserve">Both ingress and egress
No cost for traffic internally or between AZ</t>
      </text>
    </comment>
    <comment authorId="0" ref="E31">
      <text>
        <t xml:space="preserve">Number of instances that will run Windows</t>
      </text>
    </comment>
    <comment authorId="0" ref="F31">
      <text>
        <t xml:space="preserve">Number of instances that will run MSSQL Standard Server</t>
      </text>
    </comment>
    <comment authorId="0" ref="A70">
      <text>
        <t xml:space="preserve">Contact support to get access</t>
      </text>
    </comment>
    <comment authorId="0" ref="A73">
      <text>
        <t xml:space="preserve">Contact support to get access</t>
      </text>
    </comment>
    <comment authorId="0" ref="A76">
      <text>
        <t xml:space="preserve">Nvidia A100 80GB GPU
Contact support to get access</t>
      </text>
    </comment>
    <comment authorId="0" ref="A77">
      <text>
        <t xml:space="preserve">Double Nvidia A100 80GB GPU
Contact support to get access</t>
      </text>
    </comment>
    <comment authorId="0" ref="A78">
      <text>
        <t xml:space="preserve">Nvidia L4 24GB GPU
Contact support to get access</t>
      </text>
    </comment>
    <comment authorId="0" ref="A79">
      <text>
        <t xml:space="preserve">Nvidia L40s 48GB GPU
Contact support to get access</t>
      </text>
    </comment>
    <comment authorId="0" ref="A83">
      <text>
        <t xml:space="preserve">Minimum 4 licenses per Instance, charged per month</t>
      </text>
    </comment>
    <comment authorId="0" ref="A84">
      <text>
        <t xml:space="preserve">Minimum 4 licenses per Instance, charged per month</t>
      </text>
    </comment>
    <comment authorId="0" ref="A85">
      <text>
        <t xml:space="preserve">Minimum 4 licenses per Instance, charged per month</t>
      </text>
    </comment>
    <comment authorId="0" ref="E88">
      <text>
        <t xml:space="preserve">Number of instances that will run MSSQL Standard Server as primary.
If you have an replicated instance that is only used for redundancy you do not pay MSSQL license for that one.</t>
      </text>
    </comment>
    <comment authorId="0" ref="F88">
      <text>
        <t xml:space="preserve">Number of instances that will run MSSQL Enterprise Server as primary.
If you have an replicated instance that is only used for redundancy you do not pay MSSQL license for that one.</t>
      </text>
    </comment>
    <comment authorId="0" ref="A103">
      <text>
        <t xml:space="preserve">Minimum Instances: 4 x  v1-c2-m8-d80</t>
      </text>
    </comment>
    <comment authorId="0" ref="A104">
      <text>
        <t xml:space="preserve">Minimum Instances: 6 x  v1-c2-m8-d80</t>
      </text>
    </comment>
    <comment authorId="0" ref="A118">
      <text>
        <t xml:space="preserve">Included</t>
      </text>
    </comment>
    <comment authorId="0" ref="A119">
      <text>
        <t xml:space="preserve">Included</t>
      </text>
    </comment>
    <comment authorId="0" ref="B134">
      <text>
        <t xml:space="preserve">Monthly Recurring Cost</t>
      </text>
    </comment>
    <comment authorId="0" ref="D134">
      <text>
        <t xml:space="preserve">Non Recurring Cost</t>
      </text>
    </comment>
    <comment authorId="0" ref="A146">
      <text>
        <t xml:space="preserve">Contact Elastx for discount information.
We can offer a commit discount where you commit for a specific volume and time period.  </t>
      </text>
    </comment>
    <comment authorId="0" ref="A147">
      <text>
        <t xml:space="preserve">Contact Elastx for discount information.
Based on the total volume of ECP services you can get at tier discount.</t>
      </text>
    </comment>
  </commentList>
</comments>
</file>

<file path=xl/sharedStrings.xml><?xml version="1.0" encoding="utf-8"?>
<sst xmlns="http://schemas.openxmlformats.org/spreadsheetml/2006/main" count="243" uniqueCount="144">
  <si>
    <t>Cost calculator - Elastx Cloud Platform</t>
  </si>
  <si>
    <t>Elastx Cloud Platform (ECP) is designed for business-critical services and sensitive data. Therefore we include several services to ensure high availability and security by default. These services are generally not included by other providers. 
The following services are included as standard in our prices:
24x7 support, Threat Intelligence, DDoS protection, encrypted traffic between our availability zones and encryption of storage.
All prices exclude VAT</t>
  </si>
  <si>
    <t>Date of version: 2026-01-25</t>
  </si>
  <si>
    <t>OpenStack IaaS</t>
  </si>
  <si>
    <t>Network Services</t>
  </si>
  <si>
    <t>Cost</t>
  </si>
  <si>
    <t>#</t>
  </si>
  <si>
    <t>Total cost</t>
  </si>
  <si>
    <t>Router</t>
  </si>
  <si>
    <t>Load Balancer v1-lb-1</t>
  </si>
  <si>
    <t>Load Balancer v1-lb-2</t>
  </si>
  <si>
    <t>Load Balancer v1-lb-4</t>
  </si>
  <si>
    <t>Load Balancer v1-lb-8</t>
  </si>
  <si>
    <t>LbaaS SSL termination</t>
  </si>
  <si>
    <t>Public IP</t>
  </si>
  <si>
    <t>External traffic 1GB</t>
  </si>
  <si>
    <t>Storage Services</t>
  </si>
  <si>
    <t>Type</t>
  </si>
  <si>
    <t>Cost / Volume</t>
  </si>
  <si>
    <t>Usage</t>
  </si>
  <si>
    <t># Volumes</t>
  </si>
  <si>
    <t>Swift / GB</t>
  </si>
  <si>
    <t>Object Storage</t>
  </si>
  <si>
    <t>N/A</t>
  </si>
  <si>
    <t>Vault / GB stored</t>
  </si>
  <si>
    <t>Vault / GB transferred</t>
  </si>
  <si>
    <t>Vault / 1k requests</t>
  </si>
  <si>
    <t>Volume / GB</t>
  </si>
  <si>
    <t>v2-1k</t>
  </si>
  <si>
    <t>v2-4k</t>
  </si>
  <si>
    <t>v2-8k</t>
  </si>
  <si>
    <t>v2-16k</t>
  </si>
  <si>
    <t>v2-32k</t>
  </si>
  <si>
    <t>v2-64k</t>
  </si>
  <si>
    <t>v2-128k</t>
  </si>
  <si>
    <t>Volume snaphot / GB</t>
  </si>
  <si>
    <t>snapshot</t>
  </si>
  <si>
    <t>Secrets (Barbican) / Secret</t>
  </si>
  <si>
    <t>HSM</t>
  </si>
  <si>
    <t>Compute Instances</t>
  </si>
  <si>
    <t>RAM GB</t>
  </si>
  <si>
    <t>Disk GB</t>
  </si>
  <si>
    <t>CPU</t>
  </si>
  <si>
    <t>Windows lic</t>
  </si>
  <si>
    <t>MS SQL Std.</t>
  </si>
  <si>
    <t># instances</t>
  </si>
  <si>
    <t>v1-c1-m0.5-d20</t>
  </si>
  <si>
    <t>v1-c1-m1-d20</t>
  </si>
  <si>
    <t>v1-c1-m2-d20</t>
  </si>
  <si>
    <t>v1-c1-m4-d40</t>
  </si>
  <si>
    <t>v1-c1-m8-d60</t>
  </si>
  <si>
    <t>v1-c2-m1-d20</t>
  </si>
  <si>
    <t>v1-c2-m2-d20</t>
  </si>
  <si>
    <t>v1-c2-m4-d60</t>
  </si>
  <si>
    <t>v1-c2-m8-d80</t>
  </si>
  <si>
    <t>v1-c2-m16-d120</t>
  </si>
  <si>
    <t>v1-c4-m8-d120</t>
  </si>
  <si>
    <t>v1-c4-m16-d160</t>
  </si>
  <si>
    <t>v1-c4-m32-d240</t>
  </si>
  <si>
    <t>v1-c8-m16-d240</t>
  </si>
  <si>
    <t>v1-c8-m32-d320</t>
  </si>
  <si>
    <t>v1-c8-m64-d480</t>
  </si>
  <si>
    <t>v2-c1-m0.5-d20</t>
  </si>
  <si>
    <t>v2-c1-m1-d20</t>
  </si>
  <si>
    <t>v2-c1-m2-d20</t>
  </si>
  <si>
    <t>v2-c1-m4-d40</t>
  </si>
  <si>
    <t>v2-c1-m8-d60</t>
  </si>
  <si>
    <t>v2-c2-m1-d20</t>
  </si>
  <si>
    <t>v2-c2-m2-d20</t>
  </si>
  <si>
    <t>v2-c2-m4-d60</t>
  </si>
  <si>
    <t>v2-c2-m8-d80</t>
  </si>
  <si>
    <t>v2-c2-m16-d120</t>
  </si>
  <si>
    <t>v2-c4-m8-d120</t>
  </si>
  <si>
    <t>v2-c4-m16-d160</t>
  </si>
  <si>
    <t>v2-c4-m32-d240</t>
  </si>
  <si>
    <t>v2-c8-m16-d240</t>
  </si>
  <si>
    <t>v2-c8-m32-d320</t>
  </si>
  <si>
    <t>v2-c8-m64-d480</t>
  </si>
  <si>
    <t>v2-c8-m128-d640</t>
  </si>
  <si>
    <t>v2-c16-m64-d640</t>
  </si>
  <si>
    <t>v2-c16-m128-d960</t>
  </si>
  <si>
    <t>v2-c16-m256-d1280</t>
  </si>
  <si>
    <t>v2-c24-m96-d1280</t>
  </si>
  <si>
    <t>v2-c24-m192-d1920</t>
  </si>
  <si>
    <t>v2-c24-m384-d2560</t>
  </si>
  <si>
    <t>v2-c32-m128-d1920</t>
  </si>
  <si>
    <t>v2-c32-m256-d2560</t>
  </si>
  <si>
    <t>v2-c32-m512-d3200</t>
  </si>
  <si>
    <t>d2-c8-m120-d1.6k</t>
  </si>
  <si>
    <t>d3-c24-m240-d3.2k</t>
  </si>
  <si>
    <t>d3-c24-m240-d3.2k-g80</t>
  </si>
  <si>
    <t>g1-c24-m380-d3.2k-g160</t>
  </si>
  <si>
    <t>g2-c6-m90-d800-g24</t>
  </si>
  <si>
    <t>g3-c12-m180-d1600-g48</t>
  </si>
  <si>
    <t>Licenses</t>
  </si>
  <si>
    <t>Cost per CPU</t>
  </si>
  <si>
    <t>Microsoft Windows server licence</t>
  </si>
  <si>
    <t>Microsoft SQL Standard server licence</t>
  </si>
  <si>
    <t>Microsoft SQL Enterprise server licence</t>
  </si>
  <si>
    <t>Microsoft SQL Web Edition server licence</t>
  </si>
  <si>
    <t>Database as a Service (MySQL, MariaDB, PostgreSQL, Redis, MSSQL)</t>
  </si>
  <si>
    <t>Database instances</t>
  </si>
  <si>
    <t>MSSQL STD</t>
  </si>
  <si>
    <t>MSSQL ENT</t>
  </si>
  <si>
    <t>d3-c24-m240-d3.5k</t>
  </si>
  <si>
    <t>Kubernetes CaaS</t>
  </si>
  <si>
    <t>Service</t>
  </si>
  <si>
    <t>Kubernetes CaaS non managed</t>
  </si>
  <si>
    <t>CaaS</t>
  </si>
  <si>
    <t>Kubernetes CaaS managed</t>
  </si>
  <si>
    <t>Connectivity</t>
  </si>
  <si>
    <t>NRC</t>
  </si>
  <si>
    <t>Total NRC</t>
  </si>
  <si>
    <t>Cloud VPN</t>
  </si>
  <si>
    <t>Cloud Connect, single 10Gb</t>
  </si>
  <si>
    <t>Cloud Connect, redundant 10Gb</t>
  </si>
  <si>
    <t>Cloud Exchange, redundant 50Mb</t>
  </si>
  <si>
    <t>Cloud Exchange, redundant 200Mb</t>
  </si>
  <si>
    <t>Cloud Exchange, redundant 500Mb</t>
  </si>
  <si>
    <t>Cloud Exchange, redundant 1Gb</t>
  </si>
  <si>
    <t>Security</t>
  </si>
  <si>
    <t>Threat Intelligence</t>
  </si>
  <si>
    <t>DDoS protection</t>
  </si>
  <si>
    <t>Data Security Manager credit</t>
  </si>
  <si>
    <t>WAAS per worker node</t>
  </si>
  <si>
    <t>WAAS &amp; container security per worker node</t>
  </si>
  <si>
    <t>Other</t>
  </si>
  <si>
    <t>Application 24x7 monitoring</t>
  </si>
  <si>
    <t>Cloud Colocation 1U</t>
  </si>
  <si>
    <t>Cloud Colocation 10U</t>
  </si>
  <si>
    <t>Mail Relay 10k</t>
  </si>
  <si>
    <t>Mail Relay 100k</t>
  </si>
  <si>
    <t>Mail Relay 250k</t>
  </si>
  <si>
    <t>Mail Relay 500k</t>
  </si>
  <si>
    <t>Cost summary</t>
  </si>
  <si>
    <t>MRC</t>
  </si>
  <si>
    <t>Openstack IaaS network</t>
  </si>
  <si>
    <t>Openstack IaaS storage</t>
  </si>
  <si>
    <t>Openstack IaaS compute</t>
  </si>
  <si>
    <t>Database as a Service</t>
  </si>
  <si>
    <t>TOTAL</t>
  </si>
  <si>
    <t>Commit discount</t>
  </si>
  <si>
    <t>Tier discount</t>
  </si>
  <si>
    <t>TOTAL including discount</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</si>
</sst>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kr ]"/>
    <numFmt numFmtId="165" formatCode="#,##0.00[$kr ]"/>
    <numFmt numFmtId="166" formatCode="#,##0 kr "/>
    <numFmt numFmtId="167" formatCode="#,##0 kr"/>
  </numFmts>
  <fonts count="11">
    <font>
      <sz val="10.0"/>
      <color rgb="FF000000"/>
      <name val="Arial"/>
    </font>
    <font>
      <b/>
      <sz val="14.0"/>
      <name val="Arial"/>
    </font>
    <font>
      <name val="Arial"/>
    </font>
    <font>
      <b/>
      <color rgb="FFFFFFFF"/>
      <name val="Arial"/>
    </font>
    <font>
      <b/>
      <color rgb="FF17343F"/>
      <name val="Arial"/>
    </font>
    <font>
      <sz val="10.0"/>
      <name val="Arial"/>
    </font>
    <font>
      <b/>
      <name val="Arial"/>
    </font>
    <font>
      <color rgb="FFFFFFFF"/>
      <name val="Arial"/>
    </font>
    <font>
      <sz val="10.0"/>
      <color rgb="FF222222"/>
      <name val="Arial"/>
    </font>
    <font>
      <b/>
      <color rgb="FF073763"/>
      <name val="Arial"/>
    </font>
    <font>
      <b/>
      <color rgb="FF38761D"/>
      <name val="Arial"/>
    </font>
  </fonts>
  <fills count="6">
    <fill>
      <patternFill patternType="none"/>
    </fill>
    <fill>
      <patternFill patternType="lightGray"/>
    </fill>
    <fill>
      <patternFill patternType="solid">
        <fgColor rgb="FFD9EAD3"/>
        <bgColor rgb="FFD9EAD3"/>
      </patternFill>
    </fill>
    <fill>
      <patternFill patternType="solid">
        <fgColor rgb="FF17343F"/>
        <bgColor rgb="FF17343F"/>
      </patternFill>
    </fill>
    <fill>
      <patternFill patternType="solid">
        <fgColor rgb="FF325765"/>
        <bgColor rgb="FF325765"/>
      </patternFill>
    </fill>
    <fill>
      <patternFill patternType="solid">
        <fgColor rgb="FFFFFFFF"/>
        <bgColor rgb="FFFFFFFF"/>
      </patternFill>
    </fill>
  </fills>
  <borders count="1">
    <border/>
  </borders>
  <cellStyleXfs count="1">
    <xf borderId="0" fillId="0" fontId="0" numFmtId="0" applyAlignment="1" applyFont="1"/>
  </cellStyleXfs>
  <cellXfs count="54">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Font="1"/>
    <xf borderId="0" fillId="2" fontId="2" numFmtId="0" xfId="0" applyAlignment="1" applyFill="1" applyFont="1">
      <alignment readingOrder="0" shrinkToFit="0" wrapText="1"/>
    </xf>
    <xf borderId="0" fillId="0" fontId="2" numFmtId="0" xfId="0" applyAlignment="1" applyFont="1">
      <alignment readingOrder="0"/>
    </xf>
    <xf borderId="0" fillId="3" fontId="3" numFmtId="0" xfId="0" applyAlignment="1" applyFill="1" applyFont="1">
      <alignment readingOrder="0"/>
    </xf>
    <xf borderId="0" fillId="3" fontId="3" numFmtId="0" xfId="0" applyFont="1"/>
    <xf borderId="0" fillId="4" fontId="3" numFmtId="0" xfId="0" applyAlignment="1" applyFill="1" applyFont="1">
      <alignment readingOrder="0"/>
    </xf>
    <xf borderId="0" fillId="4" fontId="3" numFmtId="0" xfId="0" applyAlignment="1" applyFont="1">
      <alignment horizontal="right" readingOrder="0"/>
    </xf>
    <xf borderId="0" fillId="4" fontId="3" numFmtId="0" xfId="0" applyFont="1"/>
    <xf borderId="0" fillId="0" fontId="2" numFmtId="164" xfId="0" applyAlignment="1" applyFont="1" applyNumberFormat="1">
      <alignment readingOrder="0"/>
    </xf>
    <xf borderId="0" fillId="0" fontId="4" numFmtId="0" xfId="0" applyAlignment="1" applyFont="1">
      <alignment readingOrder="0"/>
    </xf>
    <xf borderId="0" fillId="0" fontId="2" numFmtId="164" xfId="0" applyFont="1" applyNumberFormat="1"/>
    <xf borderId="0" fillId="0" fontId="2" numFmtId="165" xfId="0" applyAlignment="1" applyFont="1" applyNumberFormat="1">
      <alignment readingOrder="0"/>
    </xf>
    <xf borderId="0" fillId="0" fontId="5" numFmtId="0" xfId="0" applyAlignment="1" applyFont="1">
      <alignment readingOrder="0"/>
    </xf>
    <xf borderId="0" fillId="0" fontId="2" numFmtId="0" xfId="0" applyAlignment="1" applyFont="1">
      <alignment horizontal="right" readingOrder="0"/>
    </xf>
    <xf borderId="0" fillId="0" fontId="2" numFmtId="164" xfId="0" applyAlignment="1" applyFont="1" applyNumberFormat="1">
      <alignment readingOrder="0"/>
    </xf>
    <xf borderId="0" fillId="0" fontId="2" numFmtId="164" xfId="0" applyAlignment="1" applyFont="1" applyNumberFormat="1">
      <alignment horizontal="right" readingOrder="0"/>
    </xf>
    <xf borderId="0" fillId="0" fontId="4" numFmtId="0" xfId="0" applyAlignment="1" applyFont="1">
      <alignment horizontal="right" readingOrder="0"/>
    </xf>
    <xf borderId="0" fillId="0" fontId="2" numFmtId="0" xfId="0" applyAlignment="1" applyFont="1">
      <alignment vertical="bottom"/>
    </xf>
    <xf borderId="0" fillId="0" fontId="2" numFmtId="0" xfId="0" applyAlignment="1" applyFont="1">
      <alignment readingOrder="0" vertical="bottom"/>
    </xf>
    <xf borderId="0" fillId="0" fontId="2" numFmtId="3" xfId="0" applyAlignment="1" applyFont="1" applyNumberFormat="1">
      <alignment horizontal="right" vertical="bottom"/>
    </xf>
    <xf borderId="0" fillId="0" fontId="2" numFmtId="166" xfId="0" applyAlignment="1" applyFont="1" applyNumberFormat="1">
      <alignment horizontal="right" vertical="bottom"/>
    </xf>
    <xf borderId="0" fillId="0" fontId="4" numFmtId="3" xfId="0" applyAlignment="1" applyFont="1" applyNumberFormat="1">
      <alignment readingOrder="0"/>
    </xf>
    <xf borderId="0" fillId="0" fontId="2" numFmtId="164" xfId="0" applyFont="1" applyNumberFormat="1"/>
    <xf borderId="0" fillId="0" fontId="2" numFmtId="0" xfId="0" applyAlignment="1" applyFont="1">
      <alignment vertical="bottom"/>
    </xf>
    <xf borderId="0" fillId="0" fontId="2" numFmtId="0" xfId="0" applyAlignment="1" applyFont="1">
      <alignment vertical="bottom"/>
    </xf>
    <xf borderId="0" fillId="0" fontId="2" numFmtId="164" xfId="0" applyAlignment="1" applyFont="1" applyNumberFormat="1">
      <alignment horizontal="right" readingOrder="0" vertical="bottom"/>
    </xf>
    <xf borderId="0" fillId="0" fontId="2" numFmtId="0" xfId="0" applyAlignment="1" applyFont="1">
      <alignment readingOrder="0" vertical="bottom"/>
    </xf>
    <xf borderId="0" fillId="0" fontId="2" numFmtId="167" xfId="0" applyAlignment="1" applyFont="1" applyNumberFormat="1">
      <alignment horizontal="right" readingOrder="0" vertical="bottom"/>
    </xf>
    <xf borderId="0" fillId="0" fontId="2" numFmtId="0" xfId="0" applyAlignment="1" applyFont="1">
      <alignment horizontal="right" vertical="bottom"/>
    </xf>
    <xf borderId="0" fillId="0" fontId="2" numFmtId="167" xfId="0" applyAlignment="1" applyFont="1" applyNumberFormat="1">
      <alignment horizontal="right" vertical="bottom"/>
    </xf>
    <xf borderId="0" fillId="0" fontId="2" numFmtId="0" xfId="0" applyAlignment="1" applyFont="1">
      <alignment horizontal="right" vertical="bottom"/>
    </xf>
    <xf borderId="0" fillId="0" fontId="2" numFmtId="0" xfId="0" applyAlignment="1" applyFont="1">
      <alignment horizontal="right" readingOrder="0" vertical="bottom"/>
    </xf>
    <xf borderId="0" fillId="0" fontId="4" numFmtId="3" xfId="0" applyAlignment="1" applyFont="1" applyNumberFormat="1">
      <alignment horizontal="right" readingOrder="0" vertical="bottom"/>
    </xf>
    <xf borderId="0" fillId="0" fontId="4" numFmtId="3" xfId="0" applyAlignment="1" applyFont="1" applyNumberFormat="1">
      <alignment horizontal="right" vertical="bottom"/>
    </xf>
    <xf borderId="0" fillId="0" fontId="2" numFmtId="164" xfId="0" applyAlignment="1" applyFont="1" applyNumberFormat="1">
      <alignment horizontal="right" vertical="bottom"/>
    </xf>
    <xf borderId="0" fillId="0" fontId="6" numFmtId="0" xfId="0" applyAlignment="1" applyFont="1">
      <alignment readingOrder="0"/>
    </xf>
    <xf borderId="0" fillId="0" fontId="6" numFmtId="0" xfId="0" applyFont="1"/>
    <xf borderId="0" fillId="3" fontId="7" numFmtId="0" xfId="0" applyFont="1"/>
    <xf borderId="0" fillId="0" fontId="2" numFmtId="164" xfId="0" applyAlignment="1" applyFont="1" applyNumberFormat="1">
      <alignment horizontal="right" readingOrder="0" vertical="bottom"/>
    </xf>
    <xf borderId="0" fillId="0" fontId="4" numFmtId="0" xfId="0" applyAlignment="1" applyFont="1">
      <alignment horizontal="right" readingOrder="0" vertical="bottom"/>
    </xf>
    <xf borderId="0" fillId="0" fontId="4" numFmtId="0" xfId="0" applyAlignment="1" applyFont="1">
      <alignment horizontal="right" vertical="bottom"/>
    </xf>
    <xf borderId="0" fillId="0" fontId="2" numFmtId="0" xfId="0" applyAlignment="1" applyFont="1">
      <alignment horizontal="left" readingOrder="0" vertical="bottom"/>
    </xf>
    <xf borderId="0" fillId="0" fontId="2" numFmtId="3" xfId="0" applyAlignment="1" applyFont="1" applyNumberFormat="1">
      <alignment horizontal="right" readingOrder="0" vertical="bottom"/>
    </xf>
    <xf borderId="0" fillId="5" fontId="8" numFmtId="0" xfId="0" applyAlignment="1" applyFill="1" applyFont="1">
      <alignment readingOrder="0"/>
    </xf>
    <xf borderId="0" fillId="0" fontId="9" numFmtId="0" xfId="0" applyAlignment="1" applyFont="1">
      <alignment readingOrder="0"/>
    </xf>
    <xf borderId="0" fillId="4" fontId="3" numFmtId="0" xfId="0" applyAlignment="1" applyFont="1">
      <alignment horizontal="right" vertical="bottom"/>
    </xf>
    <xf borderId="0" fillId="4" fontId="2" numFmtId="0" xfId="0" applyAlignment="1" applyFont="1">
      <alignment vertical="bottom"/>
    </xf>
    <xf borderId="0" fillId="4" fontId="3" numFmtId="0" xfId="0" applyAlignment="1" applyFont="1">
      <alignment vertical="bottom"/>
    </xf>
    <xf borderId="0" fillId="3" fontId="3" numFmtId="0" xfId="0" applyAlignment="1" applyFont="1">
      <alignment horizontal="right" readingOrder="0"/>
    </xf>
    <xf borderId="0" fillId="4" fontId="3" numFmtId="164" xfId="0" applyAlignment="1" applyFont="1" applyNumberFormat="1">
      <alignment readingOrder="0"/>
    </xf>
    <xf borderId="0" fillId="0" fontId="10" numFmtId="0" xfId="0" applyFont="1"/>
    <xf borderId="0" fillId="4" fontId="3" numFmtId="9" xfId="0" applyAlignment="1" applyFont="1" applyNumberForma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4.0"/>
    <col customWidth="1" min="6" max="6" width="13.0"/>
    <col customWidth="1" min="9" max="9" width="14.5"/>
  </cols>
  <sheetData>
    <row r="1">
      <c r="A1" s="1" t="s">
        <v>0</v>
      </c>
      <c r="B1" s="2"/>
      <c r="C1" s="2"/>
      <c r="D1" s="2"/>
      <c r="E1" s="2"/>
      <c r="F1" s="2"/>
      <c r="G1" s="2"/>
      <c r="H1" s="2"/>
      <c r="I1" s="2"/>
    </row>
    <row r="2">
      <c r="A2" s="3" t="s">
        <v>1</v>
      </c>
    </row>
    <row r="3">
      <c r="A3" s="4" t="s">
        <v>2</v>
      </c>
      <c r="B3" s="2"/>
      <c r="C3" s="2"/>
      <c r="D3" s="2"/>
      <c r="E3" s="2"/>
      <c r="F3" s="2"/>
      <c r="G3" s="2"/>
      <c r="H3" s="2"/>
      <c r="I3" s="2"/>
    </row>
    <row r="4">
      <c r="A4" s="2"/>
      <c r="B4" s="2"/>
      <c r="C4" s="2"/>
      <c r="D4" s="2"/>
      <c r="E4" s="2"/>
      <c r="F4" s="2"/>
      <c r="G4" s="2"/>
      <c r="H4" s="2"/>
      <c r="I4" s="2"/>
    </row>
    <row r="5">
      <c r="A5" s="5" t="s">
        <v>3</v>
      </c>
      <c r="B5" s="6"/>
      <c r="C5" s="6"/>
      <c r="D5" s="6"/>
      <c r="E5" s="6"/>
      <c r="F5" s="6"/>
      <c r="G5" s="6"/>
      <c r="H5" s="6"/>
      <c r="I5" s="6"/>
    </row>
    <row r="6">
      <c r="A6" s="7" t="s">
        <v>4</v>
      </c>
      <c r="B6" s="8" t="s">
        <v>5</v>
      </c>
      <c r="C6" s="8" t="s">
        <v>6</v>
      </c>
      <c r="D6" s="8" t="s">
        <v>7</v>
      </c>
      <c r="E6" s="9"/>
      <c r="F6" s="7"/>
      <c r="G6" s="9"/>
      <c r="H6" s="9"/>
      <c r="I6" s="9"/>
    </row>
    <row r="7">
      <c r="A7" s="4" t="s">
        <v>8</v>
      </c>
      <c r="B7" s="10">
        <v>495.0</v>
      </c>
      <c r="C7" s="11">
        <v>0.0</v>
      </c>
      <c r="D7" s="12">
        <f t="shared" ref="D7:D14" si="1">B7*C7</f>
        <v>0</v>
      </c>
      <c r="E7" s="2"/>
      <c r="F7" s="2"/>
      <c r="G7" s="2"/>
      <c r="H7" s="2"/>
      <c r="I7" s="2"/>
    </row>
    <row r="8">
      <c r="A8" s="4" t="s">
        <v>9</v>
      </c>
      <c r="B8" s="10">
        <v>387.0</v>
      </c>
      <c r="C8" s="11">
        <v>0.0</v>
      </c>
      <c r="D8" s="12">
        <f t="shared" si="1"/>
        <v>0</v>
      </c>
      <c r="E8" s="2"/>
      <c r="F8" s="2"/>
      <c r="G8" s="2"/>
      <c r="H8" s="2"/>
      <c r="I8" s="2"/>
    </row>
    <row r="9">
      <c r="A9" s="4" t="s">
        <v>10</v>
      </c>
      <c r="B9" s="10">
        <v>774.0</v>
      </c>
      <c r="C9" s="11">
        <v>0.0</v>
      </c>
      <c r="D9" s="12">
        <f t="shared" si="1"/>
        <v>0</v>
      </c>
      <c r="E9" s="2"/>
      <c r="F9" s="2"/>
      <c r="G9" s="2"/>
      <c r="H9" s="2"/>
      <c r="I9" s="2"/>
    </row>
    <row r="10">
      <c r="A10" s="4" t="s">
        <v>11</v>
      </c>
      <c r="B10" s="10">
        <v>1548.0</v>
      </c>
      <c r="C10" s="11">
        <v>0.0</v>
      </c>
      <c r="D10" s="12">
        <f t="shared" si="1"/>
        <v>0</v>
      </c>
      <c r="E10" s="2"/>
      <c r="F10" s="2"/>
      <c r="G10" s="2"/>
      <c r="H10" s="2"/>
      <c r="I10" s="2"/>
    </row>
    <row r="11">
      <c r="A11" s="4" t="s">
        <v>12</v>
      </c>
      <c r="B11" s="10">
        <v>3095.0</v>
      </c>
      <c r="C11" s="11">
        <v>0.0</v>
      </c>
      <c r="D11" s="12">
        <f t="shared" si="1"/>
        <v>0</v>
      </c>
      <c r="E11" s="2"/>
      <c r="F11" s="2"/>
      <c r="G11" s="2"/>
      <c r="H11" s="2"/>
      <c r="I11" s="2"/>
    </row>
    <row r="12">
      <c r="A12" s="4" t="s">
        <v>13</v>
      </c>
      <c r="B12" s="10">
        <v>146.0</v>
      </c>
      <c r="C12" s="11">
        <v>0.0</v>
      </c>
      <c r="D12" s="12">
        <f t="shared" si="1"/>
        <v>0</v>
      </c>
      <c r="E12" s="2"/>
      <c r="F12" s="2"/>
      <c r="G12" s="2"/>
      <c r="H12" s="2"/>
      <c r="I12" s="2"/>
    </row>
    <row r="13">
      <c r="A13" s="4" t="s">
        <v>14</v>
      </c>
      <c r="B13" s="10">
        <v>58.0</v>
      </c>
      <c r="C13" s="11">
        <v>0.0</v>
      </c>
      <c r="D13" s="12">
        <f t="shared" si="1"/>
        <v>0</v>
      </c>
      <c r="E13" s="2"/>
      <c r="F13" s="2"/>
      <c r="G13" s="2"/>
      <c r="H13" s="2"/>
      <c r="I13" s="2"/>
    </row>
    <row r="14">
      <c r="A14" s="4" t="s">
        <v>15</v>
      </c>
      <c r="B14" s="13">
        <v>0.5</v>
      </c>
      <c r="C14" s="11">
        <v>0.0</v>
      </c>
      <c r="D14" s="12">
        <f t="shared" si="1"/>
        <v>0</v>
      </c>
      <c r="E14" s="2"/>
      <c r="F14" s="14"/>
      <c r="G14" s="2"/>
      <c r="H14" s="2"/>
      <c r="I14" s="2"/>
    </row>
    <row r="15">
      <c r="A15" s="2"/>
      <c r="B15" s="2"/>
      <c r="C15" s="2"/>
      <c r="D15" s="2"/>
      <c r="E15" s="2"/>
      <c r="F15" s="2"/>
      <c r="G15" s="2"/>
      <c r="H15" s="2"/>
      <c r="I15" s="2"/>
    </row>
    <row r="16">
      <c r="A16" s="7" t="s">
        <v>16</v>
      </c>
      <c r="B16" s="7" t="s">
        <v>17</v>
      </c>
      <c r="C16" s="8" t="s">
        <v>5</v>
      </c>
      <c r="D16" s="8" t="s">
        <v>18</v>
      </c>
      <c r="E16" s="8" t="s">
        <v>19</v>
      </c>
      <c r="F16" s="8" t="s">
        <v>20</v>
      </c>
      <c r="G16" s="8" t="s">
        <v>7</v>
      </c>
      <c r="H16" s="7"/>
      <c r="I16" s="7"/>
    </row>
    <row r="17">
      <c r="A17" s="4" t="s">
        <v>21</v>
      </c>
      <c r="B17" s="4" t="s">
        <v>22</v>
      </c>
      <c r="C17" s="13">
        <v>0.5</v>
      </c>
      <c r="D17" s="15" t="s">
        <v>23</v>
      </c>
      <c r="E17" s="11">
        <v>0.0</v>
      </c>
      <c r="F17" s="15" t="s">
        <v>23</v>
      </c>
      <c r="G17" s="12">
        <f t="shared" ref="G17:G20" si="2">C17*E17</f>
        <v>0</v>
      </c>
      <c r="H17" s="2"/>
      <c r="I17" s="2"/>
    </row>
    <row r="18">
      <c r="A18" s="4" t="s">
        <v>24</v>
      </c>
      <c r="B18" s="4" t="s">
        <v>22</v>
      </c>
      <c r="C18" s="13">
        <v>0.32</v>
      </c>
      <c r="D18" s="15" t="s">
        <v>23</v>
      </c>
      <c r="E18" s="11">
        <v>0.0</v>
      </c>
      <c r="F18" s="15" t="s">
        <v>23</v>
      </c>
      <c r="G18" s="12">
        <f t="shared" si="2"/>
        <v>0</v>
      </c>
      <c r="H18" s="2"/>
      <c r="I18" s="2"/>
    </row>
    <row r="19">
      <c r="A19" s="4" t="s">
        <v>25</v>
      </c>
      <c r="B19" s="4" t="s">
        <v>22</v>
      </c>
      <c r="C19" s="13">
        <v>0.1</v>
      </c>
      <c r="D19" s="15" t="s">
        <v>23</v>
      </c>
      <c r="E19" s="11">
        <v>0.0</v>
      </c>
      <c r="F19" s="15" t="s">
        <v>23</v>
      </c>
      <c r="G19" s="12">
        <f t="shared" si="2"/>
        <v>0</v>
      </c>
      <c r="H19" s="2"/>
      <c r="I19" s="2"/>
    </row>
    <row r="20">
      <c r="A20" s="4" t="s">
        <v>26</v>
      </c>
      <c r="B20" s="4" t="s">
        <v>22</v>
      </c>
      <c r="C20" s="13">
        <v>0.05</v>
      </c>
      <c r="D20" s="15" t="s">
        <v>23</v>
      </c>
      <c r="E20" s="11">
        <v>0.0</v>
      </c>
      <c r="F20" s="15" t="s">
        <v>23</v>
      </c>
      <c r="G20" s="12">
        <f t="shared" si="2"/>
        <v>0</v>
      </c>
      <c r="H20" s="2"/>
      <c r="I20" s="2"/>
    </row>
    <row r="21">
      <c r="A21" s="4" t="s">
        <v>27</v>
      </c>
      <c r="B21" s="4" t="s">
        <v>28</v>
      </c>
      <c r="C21" s="13">
        <v>0.78</v>
      </c>
      <c r="D21" s="16">
        <v>0.0</v>
      </c>
      <c r="E21" s="11">
        <v>0.0</v>
      </c>
      <c r="F21" s="11">
        <v>0.0</v>
      </c>
      <c r="G21" s="12">
        <f t="shared" ref="G21:G27" si="3">C21*E21+F21*D21</f>
        <v>0</v>
      </c>
      <c r="H21" s="2"/>
      <c r="I21" s="2"/>
    </row>
    <row r="22">
      <c r="A22" s="4" t="s">
        <v>27</v>
      </c>
      <c r="B22" s="4" t="s">
        <v>29</v>
      </c>
      <c r="C22" s="13">
        <v>0.78</v>
      </c>
      <c r="D22" s="17">
        <v>180.0</v>
      </c>
      <c r="E22" s="11">
        <v>0.0</v>
      </c>
      <c r="F22" s="11">
        <v>0.0</v>
      </c>
      <c r="G22" s="12">
        <f t="shared" si="3"/>
        <v>0</v>
      </c>
      <c r="H22" s="2"/>
      <c r="I22" s="2"/>
    </row>
    <row r="23">
      <c r="A23" s="4" t="s">
        <v>27</v>
      </c>
      <c r="B23" s="4" t="s">
        <v>30</v>
      </c>
      <c r="C23" s="13">
        <v>0.78</v>
      </c>
      <c r="D23" s="17">
        <v>420.0</v>
      </c>
      <c r="E23" s="11">
        <v>0.0</v>
      </c>
      <c r="F23" s="11">
        <v>0.0</v>
      </c>
      <c r="G23" s="12">
        <f t="shared" si="3"/>
        <v>0</v>
      </c>
      <c r="H23" s="2"/>
      <c r="I23" s="2"/>
    </row>
    <row r="24">
      <c r="A24" s="4" t="s">
        <v>27</v>
      </c>
      <c r="B24" s="4" t="s">
        <v>31</v>
      </c>
      <c r="C24" s="13">
        <v>0.78</v>
      </c>
      <c r="D24" s="17">
        <v>900.0</v>
      </c>
      <c r="E24" s="11">
        <v>0.0</v>
      </c>
      <c r="F24" s="11">
        <v>0.0</v>
      </c>
      <c r="G24" s="12">
        <f t="shared" si="3"/>
        <v>0</v>
      </c>
      <c r="H24" s="2"/>
      <c r="I24" s="2"/>
    </row>
    <row r="25">
      <c r="A25" s="4" t="s">
        <v>27</v>
      </c>
      <c r="B25" s="4" t="s">
        <v>32</v>
      </c>
      <c r="C25" s="13">
        <v>0.78</v>
      </c>
      <c r="D25" s="17">
        <v>1860.0</v>
      </c>
      <c r="E25" s="11">
        <v>0.0</v>
      </c>
      <c r="F25" s="18">
        <v>0.0</v>
      </c>
      <c r="G25" s="12">
        <f t="shared" si="3"/>
        <v>0</v>
      </c>
      <c r="H25" s="2"/>
      <c r="I25" s="2"/>
    </row>
    <row r="26">
      <c r="A26" s="4" t="s">
        <v>27</v>
      </c>
      <c r="B26" s="4" t="s">
        <v>33</v>
      </c>
      <c r="C26" s="13">
        <v>0.78</v>
      </c>
      <c r="D26" s="17">
        <v>3780.0</v>
      </c>
      <c r="E26" s="11">
        <v>0.0</v>
      </c>
      <c r="F26" s="11">
        <v>0.0</v>
      </c>
      <c r="G26" s="12">
        <f t="shared" si="3"/>
        <v>0</v>
      </c>
      <c r="H26" s="2"/>
      <c r="I26" s="2"/>
    </row>
    <row r="27">
      <c r="A27" s="4" t="s">
        <v>27</v>
      </c>
      <c r="B27" s="4" t="s">
        <v>34</v>
      </c>
      <c r="C27" s="13">
        <v>0.78</v>
      </c>
      <c r="D27" s="17">
        <v>7620.0</v>
      </c>
      <c r="E27" s="11">
        <v>0.0</v>
      </c>
      <c r="F27" s="11">
        <v>0.0</v>
      </c>
      <c r="G27" s="12">
        <f t="shared" si="3"/>
        <v>0</v>
      </c>
      <c r="H27" s="2"/>
      <c r="I27" s="2"/>
    </row>
    <row r="28">
      <c r="A28" s="4" t="s">
        <v>35</v>
      </c>
      <c r="B28" s="4" t="s">
        <v>36</v>
      </c>
      <c r="C28" s="13">
        <v>0.08</v>
      </c>
      <c r="D28" s="15" t="s">
        <v>23</v>
      </c>
      <c r="E28" s="11">
        <v>0.0</v>
      </c>
      <c r="F28" s="15" t="s">
        <v>23</v>
      </c>
      <c r="G28" s="12">
        <f t="shared" ref="G28:G29" si="4">C28*E28</f>
        <v>0</v>
      </c>
      <c r="H28" s="2"/>
      <c r="I28" s="2"/>
    </row>
    <row r="29">
      <c r="A29" s="4" t="s">
        <v>37</v>
      </c>
      <c r="B29" s="4" t="s">
        <v>38</v>
      </c>
      <c r="C29" s="13">
        <v>49.0</v>
      </c>
      <c r="D29" s="15" t="s">
        <v>23</v>
      </c>
      <c r="E29" s="11">
        <v>0.0</v>
      </c>
      <c r="F29" s="15" t="s">
        <v>23</v>
      </c>
      <c r="G29" s="12">
        <f t="shared" si="4"/>
        <v>0</v>
      </c>
      <c r="H29" s="2"/>
      <c r="I29" s="2"/>
    </row>
    <row r="30">
      <c r="A30" s="2"/>
      <c r="B30" s="2"/>
      <c r="C30" s="2"/>
      <c r="D30" s="2"/>
      <c r="E30" s="2"/>
      <c r="F30" s="2"/>
      <c r="G30" s="2"/>
      <c r="H30" s="2"/>
      <c r="I30" s="2"/>
    </row>
    <row r="31">
      <c r="A31" s="7" t="s">
        <v>39</v>
      </c>
      <c r="B31" s="8" t="s">
        <v>40</v>
      </c>
      <c r="C31" s="8" t="s">
        <v>41</v>
      </c>
      <c r="D31" s="8" t="s">
        <v>42</v>
      </c>
      <c r="E31" s="8" t="s">
        <v>43</v>
      </c>
      <c r="F31" s="8" t="s">
        <v>44</v>
      </c>
      <c r="G31" s="8" t="s">
        <v>5</v>
      </c>
      <c r="H31" s="8" t="s">
        <v>45</v>
      </c>
      <c r="I31" s="8" t="s">
        <v>7</v>
      </c>
    </row>
    <row r="32">
      <c r="A32" s="19" t="s">
        <v>46</v>
      </c>
      <c r="B32" s="20">
        <v>0.5</v>
      </c>
      <c r="C32" s="20">
        <v>20.0</v>
      </c>
      <c r="D32" s="20">
        <v>1.0</v>
      </c>
      <c r="E32" s="21" t="s">
        <v>23</v>
      </c>
      <c r="F32" s="21" t="s">
        <v>23</v>
      </c>
      <c r="G32" s="22">
        <v>75.92</v>
      </c>
      <c r="H32" s="11">
        <v>0.0</v>
      </c>
      <c r="I32" s="12">
        <f t="shared" ref="I32:I34" si="5">G32*H32</f>
        <v>0</v>
      </c>
    </row>
    <row r="33">
      <c r="A33" s="19" t="s">
        <v>47</v>
      </c>
      <c r="B33" s="20">
        <v>1.0</v>
      </c>
      <c r="C33" s="20">
        <v>20.0</v>
      </c>
      <c r="D33" s="20">
        <v>1.0</v>
      </c>
      <c r="E33" s="21" t="s">
        <v>23</v>
      </c>
      <c r="F33" s="21" t="s">
        <v>23</v>
      </c>
      <c r="G33" s="22">
        <v>106.28800000000001</v>
      </c>
      <c r="H33" s="11">
        <v>0.0</v>
      </c>
      <c r="I33" s="12">
        <f t="shared" si="5"/>
        <v>0</v>
      </c>
    </row>
    <row r="34">
      <c r="A34" s="19" t="s">
        <v>48</v>
      </c>
      <c r="B34" s="20">
        <v>2.0</v>
      </c>
      <c r="C34" s="20">
        <v>20.0</v>
      </c>
      <c r="D34" s="20">
        <v>1.0</v>
      </c>
      <c r="E34" s="21" t="s">
        <v>23</v>
      </c>
      <c r="F34" s="21" t="s">
        <v>23</v>
      </c>
      <c r="G34" s="22">
        <v>211.81680000000003</v>
      </c>
      <c r="H34" s="11">
        <v>0.0</v>
      </c>
      <c r="I34" s="12">
        <f t="shared" si="5"/>
        <v>0</v>
      </c>
    </row>
    <row r="35">
      <c r="A35" s="19" t="s">
        <v>49</v>
      </c>
      <c r="B35" s="20">
        <v>4.0</v>
      </c>
      <c r="C35" s="20">
        <v>40.0</v>
      </c>
      <c r="D35" s="20">
        <v>1.0</v>
      </c>
      <c r="E35" s="23">
        <v>0.0</v>
      </c>
      <c r="F35" s="21" t="s">
        <v>23</v>
      </c>
      <c r="G35" s="22">
        <v>425.15200000000004</v>
      </c>
      <c r="H35" s="11">
        <v>0.0</v>
      </c>
      <c r="I35" s="24">
        <f>E35*D35*MSWIN+G35*H35</f>
        <v>0</v>
      </c>
    </row>
    <row r="36">
      <c r="A36" s="19" t="s">
        <v>50</v>
      </c>
      <c r="B36" s="20">
        <v>8.0</v>
      </c>
      <c r="C36" s="20">
        <v>60.0</v>
      </c>
      <c r="D36" s="20">
        <v>1.0</v>
      </c>
      <c r="E36" s="23">
        <v>0.0</v>
      </c>
      <c r="F36" s="21" t="s">
        <v>23</v>
      </c>
      <c r="G36" s="22">
        <v>638.4872</v>
      </c>
      <c r="H36" s="11">
        <v>0.0</v>
      </c>
      <c r="I36" s="24">
        <f>E36*D36*MSWIN+G36*H36</f>
        <v>0</v>
      </c>
    </row>
    <row r="37">
      <c r="A37" s="25" t="s">
        <v>51</v>
      </c>
      <c r="B37" s="20">
        <v>1.0</v>
      </c>
      <c r="C37" s="20">
        <v>20.0</v>
      </c>
      <c r="D37" s="20">
        <v>2.0</v>
      </c>
      <c r="E37" s="21" t="s">
        <v>23</v>
      </c>
      <c r="F37" s="21" t="s">
        <v>23</v>
      </c>
      <c r="G37" s="22">
        <v>211.81680000000003</v>
      </c>
      <c r="H37" s="11">
        <v>0.0</v>
      </c>
      <c r="I37" s="12">
        <f t="shared" ref="I37:I38" si="6">G37*H37</f>
        <v>0</v>
      </c>
    </row>
    <row r="38">
      <c r="A38" s="25" t="s">
        <v>52</v>
      </c>
      <c r="B38" s="20">
        <v>2.0</v>
      </c>
      <c r="C38" s="20">
        <v>20.0</v>
      </c>
      <c r="D38" s="20">
        <v>2.0</v>
      </c>
      <c r="E38" s="21" t="s">
        <v>23</v>
      </c>
      <c r="F38" s="21" t="s">
        <v>23</v>
      </c>
      <c r="G38" s="22">
        <v>425.15200000000004</v>
      </c>
      <c r="H38" s="11">
        <v>0.0</v>
      </c>
      <c r="I38" s="12">
        <f t="shared" si="6"/>
        <v>0</v>
      </c>
    </row>
    <row r="39">
      <c r="A39" s="19" t="s">
        <v>53</v>
      </c>
      <c r="B39" s="20">
        <v>4.0</v>
      </c>
      <c r="C39" s="20">
        <v>60.0</v>
      </c>
      <c r="D39" s="20">
        <v>2.0</v>
      </c>
      <c r="E39" s="23">
        <v>0.0</v>
      </c>
      <c r="F39" s="21" t="s">
        <v>23</v>
      </c>
      <c r="G39" s="22">
        <v>638.4872</v>
      </c>
      <c r="H39" s="11">
        <v>0.0</v>
      </c>
      <c r="I39" s="24">
        <f>E39*D39*MSWIN+G39*H39</f>
        <v>0</v>
      </c>
    </row>
    <row r="40">
      <c r="A40" s="19" t="s">
        <v>54</v>
      </c>
      <c r="B40" s="20">
        <v>8.0</v>
      </c>
      <c r="C40" s="20">
        <v>80.0</v>
      </c>
      <c r="D40" s="20">
        <v>2.0</v>
      </c>
      <c r="E40" s="23">
        <v>0.0</v>
      </c>
      <c r="F40" s="21" t="s">
        <v>23</v>
      </c>
      <c r="G40" s="22">
        <v>850.3040000000001</v>
      </c>
      <c r="H40" s="11">
        <v>0.0</v>
      </c>
      <c r="I40" s="24">
        <f>E40*D40*MSWIN+G40*H40</f>
        <v>0</v>
      </c>
    </row>
    <row r="41">
      <c r="A41" s="19" t="s">
        <v>55</v>
      </c>
      <c r="B41" s="20">
        <v>16.0</v>
      </c>
      <c r="C41" s="20">
        <v>120.0</v>
      </c>
      <c r="D41" s="20">
        <v>2.0</v>
      </c>
      <c r="E41" s="23">
        <v>0.0</v>
      </c>
      <c r="F41" s="21" t="s">
        <v>23</v>
      </c>
      <c r="G41" s="22">
        <v>1275.4560000000001</v>
      </c>
      <c r="H41" s="11">
        <v>0.0</v>
      </c>
      <c r="I41" s="24">
        <f>E41*D41*MSWIN+G41*H41</f>
        <v>0</v>
      </c>
    </row>
    <row r="42">
      <c r="A42" s="19" t="s">
        <v>56</v>
      </c>
      <c r="B42" s="20">
        <v>8.0</v>
      </c>
      <c r="C42" s="20">
        <v>120.0</v>
      </c>
      <c r="D42" s="20">
        <v>4.0</v>
      </c>
      <c r="E42" s="23">
        <v>0.0</v>
      </c>
      <c r="F42" s="23">
        <v>0.0</v>
      </c>
      <c r="G42" s="22">
        <v>1275.4560000000001</v>
      </c>
      <c r="H42" s="11">
        <v>0.0</v>
      </c>
      <c r="I42" s="12">
        <f>E42*D42*MSWIN+F42*D42*MSSQLSTD+G42*H42</f>
        <v>0</v>
      </c>
    </row>
    <row r="43">
      <c r="A43" s="26" t="s">
        <v>57</v>
      </c>
      <c r="B43" s="20">
        <v>16.0</v>
      </c>
      <c r="C43" s="20">
        <v>160.0</v>
      </c>
      <c r="D43" s="20">
        <v>4.0</v>
      </c>
      <c r="E43" s="23">
        <v>0.0</v>
      </c>
      <c r="F43" s="23">
        <v>0.0</v>
      </c>
      <c r="G43" s="22">
        <v>1700.6080000000002</v>
      </c>
      <c r="H43" s="11">
        <v>0.0</v>
      </c>
      <c r="I43" s="12">
        <f>E43*D43*MSWIN+F43*D43*MSSQLSTD+G43*H43</f>
        <v>0</v>
      </c>
    </row>
    <row r="44">
      <c r="A44" s="19" t="s">
        <v>58</v>
      </c>
      <c r="B44" s="20">
        <v>32.0</v>
      </c>
      <c r="C44" s="20">
        <v>240.0</v>
      </c>
      <c r="D44" s="20">
        <v>4.0</v>
      </c>
      <c r="E44" s="23">
        <v>0.0</v>
      </c>
      <c r="F44" s="23">
        <v>0.0</v>
      </c>
      <c r="G44" s="22">
        <v>2550.9120000000003</v>
      </c>
      <c r="H44" s="11">
        <v>0.0</v>
      </c>
      <c r="I44" s="12">
        <f>E44*D44*MSWIN+F44*D44*MSSQLSTD+G44*H44</f>
        <v>0</v>
      </c>
    </row>
    <row r="45">
      <c r="A45" s="19" t="s">
        <v>59</v>
      </c>
      <c r="B45" s="20">
        <v>16.0</v>
      </c>
      <c r="C45" s="20">
        <v>240.0</v>
      </c>
      <c r="D45" s="20">
        <v>8.0</v>
      </c>
      <c r="E45" s="23">
        <v>0.0</v>
      </c>
      <c r="F45" s="23">
        <v>0.0</v>
      </c>
      <c r="G45" s="22">
        <v>2550.9120000000003</v>
      </c>
      <c r="H45" s="11">
        <v>0.0</v>
      </c>
      <c r="I45" s="12">
        <f>E45*D45*MSWIN+F45*D45*MSSQLSTD+G45*H45</f>
        <v>0</v>
      </c>
    </row>
    <row r="46">
      <c r="A46" s="19" t="s">
        <v>60</v>
      </c>
      <c r="B46" s="20">
        <v>32.0</v>
      </c>
      <c r="C46" s="20">
        <v>320.0</v>
      </c>
      <c r="D46" s="20">
        <v>8.0</v>
      </c>
      <c r="E46" s="23">
        <v>0.0</v>
      </c>
      <c r="F46" s="23">
        <v>0.0</v>
      </c>
      <c r="G46" s="22">
        <v>3400.4568000000004</v>
      </c>
      <c r="H46" s="11">
        <v>0.0</v>
      </c>
      <c r="I46" s="12">
        <f>E46*D46*MSWIN+F46*D46*MSSQLSTD+G46*H46</f>
        <v>0</v>
      </c>
    </row>
    <row r="47">
      <c r="A47" s="19" t="s">
        <v>61</v>
      </c>
      <c r="B47" s="20">
        <v>64.0</v>
      </c>
      <c r="C47" s="20">
        <v>480.0</v>
      </c>
      <c r="D47" s="20">
        <v>8.0</v>
      </c>
      <c r="E47" s="23">
        <v>0.0</v>
      </c>
      <c r="F47" s="23">
        <v>0.0</v>
      </c>
      <c r="G47" s="22">
        <v>4631.12</v>
      </c>
      <c r="H47" s="11">
        <v>0.0</v>
      </c>
      <c r="I47" s="12">
        <f>E47*D47*MSWIN+F47*D47*MSSQLSTD+G47*H47</f>
        <v>0</v>
      </c>
    </row>
    <row r="48">
      <c r="A48" s="20" t="s">
        <v>62</v>
      </c>
      <c r="B48" s="20">
        <v>0.5</v>
      </c>
      <c r="C48" s="20">
        <v>20.0</v>
      </c>
      <c r="D48" s="20">
        <v>1.0</v>
      </c>
      <c r="E48" s="21" t="s">
        <v>23</v>
      </c>
      <c r="F48" s="21" t="s">
        <v>23</v>
      </c>
      <c r="G48" s="27">
        <v>217.0</v>
      </c>
      <c r="H48" s="11">
        <v>0.0</v>
      </c>
      <c r="I48" s="12">
        <f t="shared" ref="I48:I50" si="7">G48*H48</f>
        <v>0</v>
      </c>
    </row>
    <row r="49">
      <c r="A49" s="20" t="s">
        <v>63</v>
      </c>
      <c r="B49" s="20">
        <v>1.0</v>
      </c>
      <c r="C49" s="20">
        <v>20.0</v>
      </c>
      <c r="D49" s="20">
        <v>1.0</v>
      </c>
      <c r="E49" s="21" t="s">
        <v>23</v>
      </c>
      <c r="F49" s="21" t="s">
        <v>23</v>
      </c>
      <c r="G49" s="27">
        <v>238.0</v>
      </c>
      <c r="H49" s="11">
        <v>0.0</v>
      </c>
      <c r="I49" s="12">
        <f t="shared" si="7"/>
        <v>0</v>
      </c>
    </row>
    <row r="50">
      <c r="A50" s="20" t="s">
        <v>64</v>
      </c>
      <c r="B50" s="20">
        <v>2.0</v>
      </c>
      <c r="C50" s="20">
        <v>20.0</v>
      </c>
      <c r="D50" s="20">
        <v>1.0</v>
      </c>
      <c r="E50" s="21" t="s">
        <v>23</v>
      </c>
      <c r="F50" s="21" t="s">
        <v>23</v>
      </c>
      <c r="G50" s="27">
        <v>279.0</v>
      </c>
      <c r="H50" s="11">
        <v>0.0</v>
      </c>
      <c r="I50" s="12">
        <f t="shared" si="7"/>
        <v>0</v>
      </c>
    </row>
    <row r="51">
      <c r="A51" s="20" t="s">
        <v>65</v>
      </c>
      <c r="B51" s="20">
        <v>4.0</v>
      </c>
      <c r="C51" s="20">
        <v>40.0</v>
      </c>
      <c r="D51" s="20">
        <v>1.0</v>
      </c>
      <c r="E51" s="23">
        <v>0.0</v>
      </c>
      <c r="F51" s="21" t="s">
        <v>23</v>
      </c>
      <c r="G51" s="27">
        <v>379.0</v>
      </c>
      <c r="H51" s="11">
        <v>0.0</v>
      </c>
      <c r="I51" s="24">
        <f>E51*D51*MSWIN+G51*H51</f>
        <v>0</v>
      </c>
    </row>
    <row r="52">
      <c r="A52" s="20" t="s">
        <v>66</v>
      </c>
      <c r="B52" s="20">
        <v>8.0</v>
      </c>
      <c r="C52" s="20">
        <v>60.0</v>
      </c>
      <c r="D52" s="20">
        <v>1.0</v>
      </c>
      <c r="E52" s="23">
        <v>0.0</v>
      </c>
      <c r="F52" s="21" t="s">
        <v>23</v>
      </c>
      <c r="G52" s="27">
        <v>561.0</v>
      </c>
      <c r="H52" s="11">
        <v>0.0</v>
      </c>
      <c r="I52" s="24">
        <f>E52*D52*MSWIN+G52*H52</f>
        <v>0</v>
      </c>
    </row>
    <row r="53">
      <c r="A53" s="28" t="s">
        <v>67</v>
      </c>
      <c r="B53" s="20">
        <v>1.0</v>
      </c>
      <c r="C53" s="20">
        <v>20.0</v>
      </c>
      <c r="D53" s="20">
        <v>2.0</v>
      </c>
      <c r="E53" s="21" t="s">
        <v>23</v>
      </c>
      <c r="F53" s="21" t="s">
        <v>23</v>
      </c>
      <c r="G53" s="27">
        <v>416.0</v>
      </c>
      <c r="H53" s="11">
        <v>0.0</v>
      </c>
      <c r="I53" s="12">
        <f t="shared" ref="I53:I54" si="8">G53*H53</f>
        <v>0</v>
      </c>
    </row>
    <row r="54">
      <c r="A54" s="28" t="s">
        <v>68</v>
      </c>
      <c r="B54" s="20">
        <v>2.0</v>
      </c>
      <c r="C54" s="20">
        <v>20.0</v>
      </c>
      <c r="D54" s="20">
        <v>2.0</v>
      </c>
      <c r="E54" s="21" t="s">
        <v>23</v>
      </c>
      <c r="F54" s="21" t="s">
        <v>23</v>
      </c>
      <c r="G54" s="27">
        <v>456.0</v>
      </c>
      <c r="H54" s="11">
        <v>0.0</v>
      </c>
      <c r="I54" s="12">
        <f t="shared" si="8"/>
        <v>0</v>
      </c>
    </row>
    <row r="55">
      <c r="A55" s="20" t="s">
        <v>69</v>
      </c>
      <c r="B55" s="20">
        <v>4.0</v>
      </c>
      <c r="C55" s="20">
        <v>60.0</v>
      </c>
      <c r="D55" s="20">
        <v>2.0</v>
      </c>
      <c r="E55" s="23">
        <v>0.0</v>
      </c>
      <c r="F55" s="21" t="s">
        <v>23</v>
      </c>
      <c r="G55" s="27">
        <v>576.0</v>
      </c>
      <c r="H55" s="11">
        <v>0.0</v>
      </c>
      <c r="I55" s="24">
        <f>E55*D55*MSWIN+G55*H55</f>
        <v>0</v>
      </c>
    </row>
    <row r="56">
      <c r="A56" s="20" t="s">
        <v>70</v>
      </c>
      <c r="B56" s="20">
        <v>8.0</v>
      </c>
      <c r="C56" s="20">
        <v>80.0</v>
      </c>
      <c r="D56" s="20">
        <v>2.0</v>
      </c>
      <c r="E56" s="23">
        <v>0.0</v>
      </c>
      <c r="F56" s="21" t="s">
        <v>23</v>
      </c>
      <c r="G56" s="27">
        <v>758.0</v>
      </c>
      <c r="H56" s="11">
        <v>0.0</v>
      </c>
      <c r="I56" s="24">
        <f>E56*D56*MSWIN+G56*H56</f>
        <v>0</v>
      </c>
    </row>
    <row r="57">
      <c r="A57" s="20" t="s">
        <v>71</v>
      </c>
      <c r="B57" s="20">
        <v>16.0</v>
      </c>
      <c r="C57" s="20">
        <v>120.0</v>
      </c>
      <c r="D57" s="20">
        <v>2.0</v>
      </c>
      <c r="E57" s="23">
        <v>0.0</v>
      </c>
      <c r="F57" s="21" t="s">
        <v>23</v>
      </c>
      <c r="G57" s="27">
        <v>1123.0</v>
      </c>
      <c r="H57" s="11">
        <v>0.0</v>
      </c>
      <c r="I57" s="24">
        <f>E57*D57*MSWIN+G57*H57</f>
        <v>0</v>
      </c>
    </row>
    <row r="58">
      <c r="A58" s="20" t="s">
        <v>72</v>
      </c>
      <c r="B58" s="20">
        <v>8.0</v>
      </c>
      <c r="C58" s="20">
        <v>120.0</v>
      </c>
      <c r="D58" s="20">
        <v>4.0</v>
      </c>
      <c r="E58" s="23">
        <v>0.0</v>
      </c>
      <c r="F58" s="23">
        <v>0.0</v>
      </c>
      <c r="G58" s="27">
        <v>1153.0</v>
      </c>
      <c r="H58" s="11">
        <v>0.0</v>
      </c>
      <c r="I58" s="12">
        <f>E58*D58*MSWIN+F58*D58*MSSQLSTD+G58*H58</f>
        <v>0</v>
      </c>
    </row>
    <row r="59">
      <c r="A59" s="20" t="s">
        <v>73</v>
      </c>
      <c r="B59" s="20">
        <v>16.0</v>
      </c>
      <c r="C59" s="20">
        <v>160.0</v>
      </c>
      <c r="D59" s="20">
        <v>4.0</v>
      </c>
      <c r="E59" s="23">
        <v>0.0</v>
      </c>
      <c r="F59" s="23">
        <v>0.0</v>
      </c>
      <c r="G59" s="27">
        <v>1517.0</v>
      </c>
      <c r="H59" s="11">
        <v>0.0</v>
      </c>
      <c r="I59" s="12">
        <f>E59*D59*MSWIN+F59*D59*MSSQLSTD+G59*H59</f>
        <v>0</v>
      </c>
    </row>
    <row r="60">
      <c r="A60" s="20" t="s">
        <v>74</v>
      </c>
      <c r="B60" s="20">
        <v>32.0</v>
      </c>
      <c r="C60" s="20">
        <v>240.0</v>
      </c>
      <c r="D60" s="20">
        <v>4.0</v>
      </c>
      <c r="E60" s="23">
        <v>0.0</v>
      </c>
      <c r="F60" s="23">
        <v>0.0</v>
      </c>
      <c r="G60" s="27">
        <v>2246.0</v>
      </c>
      <c r="H60" s="11">
        <v>0.0</v>
      </c>
      <c r="I60" s="12">
        <f>E60*D60*MSWIN+F60*D60*MSSQLSTD+G60*H60</f>
        <v>0</v>
      </c>
    </row>
    <row r="61">
      <c r="A61" s="20" t="s">
        <v>75</v>
      </c>
      <c r="B61" s="20">
        <v>16.0</v>
      </c>
      <c r="C61" s="20">
        <v>240.0</v>
      </c>
      <c r="D61" s="20">
        <v>8.0</v>
      </c>
      <c r="E61" s="23">
        <v>0.0</v>
      </c>
      <c r="F61" s="23">
        <v>0.0</v>
      </c>
      <c r="G61" s="27">
        <v>2305.0</v>
      </c>
      <c r="H61" s="11">
        <v>0.0</v>
      </c>
      <c r="I61" s="12">
        <f>E61*D61*MSWIN+F61*D61*MSSQLSTD+G61*H61</f>
        <v>0</v>
      </c>
    </row>
    <row r="62">
      <c r="A62" s="20" t="s">
        <v>76</v>
      </c>
      <c r="B62" s="20">
        <v>32.0</v>
      </c>
      <c r="C62" s="20">
        <v>320.0</v>
      </c>
      <c r="D62" s="20">
        <v>8.0</v>
      </c>
      <c r="E62" s="23">
        <v>0.0</v>
      </c>
      <c r="F62" s="23">
        <v>0.0</v>
      </c>
      <c r="G62" s="27">
        <v>3034.0</v>
      </c>
      <c r="H62" s="11">
        <v>0.0</v>
      </c>
      <c r="I62" s="12">
        <f>E62*D62*MSWIN+F62*D62*MSSQLSTD+G62*H62</f>
        <v>0</v>
      </c>
    </row>
    <row r="63">
      <c r="A63" s="20" t="s">
        <v>77</v>
      </c>
      <c r="B63" s="20">
        <v>64.0</v>
      </c>
      <c r="C63" s="20">
        <v>480.0</v>
      </c>
      <c r="D63" s="20">
        <v>8.0</v>
      </c>
      <c r="E63" s="23">
        <v>0.0</v>
      </c>
      <c r="F63" s="23">
        <v>0.0</v>
      </c>
      <c r="G63" s="29">
        <v>4491.0</v>
      </c>
      <c r="H63" s="11">
        <v>0.0</v>
      </c>
      <c r="I63" s="12">
        <f>E63*D63*MSWIN+F63*D63*MSSQLSTD+G63*H63</f>
        <v>0</v>
      </c>
    </row>
    <row r="64">
      <c r="A64" s="19" t="s">
        <v>78</v>
      </c>
      <c r="B64" s="30">
        <v>128.0</v>
      </c>
      <c r="C64" s="30">
        <v>640.0</v>
      </c>
      <c r="D64" s="30">
        <v>8.0</v>
      </c>
      <c r="E64" s="23">
        <v>0.0</v>
      </c>
      <c r="F64" s="23">
        <v>0.0</v>
      </c>
      <c r="G64" s="31">
        <v>6976.18158638444</v>
      </c>
      <c r="H64" s="11">
        <v>0.0</v>
      </c>
      <c r="I64" s="12">
        <f>E64*D64*MSWIN+F64*D64*MSSQLSTD+G64*H64</f>
        <v>0</v>
      </c>
    </row>
    <row r="65">
      <c r="A65" s="19" t="s">
        <v>79</v>
      </c>
      <c r="B65" s="30">
        <v>64.0</v>
      </c>
      <c r="C65" s="30">
        <v>640.0</v>
      </c>
      <c r="D65" s="30">
        <v>16.0</v>
      </c>
      <c r="E65" s="23">
        <v>0.0</v>
      </c>
      <c r="F65" s="23">
        <v>0.0</v>
      </c>
      <c r="G65" s="31">
        <v>6052.331679770913</v>
      </c>
      <c r="H65" s="11">
        <v>0.0</v>
      </c>
      <c r="I65" s="12">
        <f>E65*D65*MSWIN+F65*D65*MSSQLSTD+G65*H65</f>
        <v>0</v>
      </c>
    </row>
    <row r="66">
      <c r="A66" s="19" t="s">
        <v>80</v>
      </c>
      <c r="B66" s="30">
        <v>128.0</v>
      </c>
      <c r="C66" s="30">
        <v>960.0</v>
      </c>
      <c r="D66" s="30">
        <v>16.0</v>
      </c>
      <c r="E66" s="23">
        <v>0.0</v>
      </c>
      <c r="F66" s="23">
        <v>0.0</v>
      </c>
      <c r="G66" s="31">
        <v>8675.731605663415</v>
      </c>
      <c r="H66" s="11">
        <v>0.0</v>
      </c>
      <c r="I66" s="12">
        <f>E66*D66*MSWIN+F66*D66*MSSQLSTD+G66*H66</f>
        <v>0</v>
      </c>
    </row>
    <row r="67">
      <c r="A67" s="19" t="s">
        <v>81</v>
      </c>
      <c r="B67" s="30">
        <v>256.0</v>
      </c>
      <c r="C67" s="30">
        <v>1280.0</v>
      </c>
      <c r="D67" s="30">
        <v>16.0</v>
      </c>
      <c r="E67" s="23">
        <v>0.0</v>
      </c>
      <c r="F67" s="23">
        <v>0.0</v>
      </c>
      <c r="G67" s="31">
        <v>13645.482694153321</v>
      </c>
      <c r="H67" s="11">
        <v>0.0</v>
      </c>
      <c r="I67" s="12">
        <f>E67*D67*MSWIN+F67*D67*MSSQLSTD+G67*H67</f>
        <v>0</v>
      </c>
    </row>
    <row r="68">
      <c r="A68" s="19" t="s">
        <v>82</v>
      </c>
      <c r="B68" s="30">
        <v>96.0</v>
      </c>
      <c r="C68" s="30">
        <v>1280.0</v>
      </c>
      <c r="D68" s="30">
        <v>24.0</v>
      </c>
      <c r="E68" s="23">
        <v>0.0</v>
      </c>
      <c r="F68" s="23">
        <v>0.0</v>
      </c>
      <c r="G68" s="31">
        <v>9059.855918045301</v>
      </c>
      <c r="H68" s="11">
        <v>0.0</v>
      </c>
      <c r="I68" s="12">
        <f>E68*D68*MSWIN+F68*D68*MSSQLSTD+G68*H68</f>
        <v>0</v>
      </c>
    </row>
    <row r="69">
      <c r="A69" s="19" t="s">
        <v>83</v>
      </c>
      <c r="B69" s="30">
        <v>192.0</v>
      </c>
      <c r="C69" s="30">
        <v>1920.0</v>
      </c>
      <c r="D69" s="30">
        <v>24.0</v>
      </c>
      <c r="E69" s="23">
        <v>0.0</v>
      </c>
      <c r="F69" s="23">
        <v>0.0</v>
      </c>
      <c r="G69" s="31">
        <v>13133.480188531603</v>
      </c>
      <c r="H69" s="11">
        <v>0.0</v>
      </c>
      <c r="I69" s="12">
        <f>E69*D69*MSWIN+F69*D69*MSSQLSTD+G69*H69</f>
        <v>0</v>
      </c>
    </row>
    <row r="70">
      <c r="A70" s="19" t="s">
        <v>84</v>
      </c>
      <c r="B70" s="30">
        <v>384.0</v>
      </c>
      <c r="C70" s="30">
        <v>2560.0</v>
      </c>
      <c r="D70" s="30">
        <v>24.0</v>
      </c>
      <c r="E70" s="23">
        <v>0.0</v>
      </c>
      <c r="F70" s="23">
        <v>0.0</v>
      </c>
      <c r="G70" s="31">
        <v>20726.631202914014</v>
      </c>
      <c r="H70" s="11">
        <v>0.0</v>
      </c>
      <c r="I70" s="12">
        <f>E70*D70*MSWIN+F70*D70*MSSQLSTD+G70*H70</f>
        <v>0</v>
      </c>
    </row>
    <row r="71">
      <c r="A71" s="19" t="s">
        <v>85</v>
      </c>
      <c r="B71" s="30">
        <v>128.0</v>
      </c>
      <c r="C71" s="30">
        <v>1920.0</v>
      </c>
      <c r="D71" s="30">
        <v>32.0</v>
      </c>
      <c r="E71" s="23">
        <v>0.0</v>
      </c>
      <c r="F71" s="23">
        <v>0.0</v>
      </c>
      <c r="G71" s="31">
        <v>12067.380156319688</v>
      </c>
      <c r="H71" s="11">
        <v>0.0</v>
      </c>
      <c r="I71" s="12">
        <f>E71*D71*MSWIN+F71*D71*MSSQLSTD+G71*H71</f>
        <v>0</v>
      </c>
    </row>
    <row r="72">
      <c r="A72" s="19" t="s">
        <v>86</v>
      </c>
      <c r="B72" s="30">
        <v>256.0</v>
      </c>
      <c r="C72" s="30">
        <v>2560.0</v>
      </c>
      <c r="D72" s="30">
        <v>32.0</v>
      </c>
      <c r="E72" s="23">
        <v>0.0</v>
      </c>
      <c r="F72" s="23">
        <v>0.0</v>
      </c>
      <c r="G72" s="31">
        <v>17314.180008104693</v>
      </c>
      <c r="H72" s="11">
        <v>0.0</v>
      </c>
      <c r="I72" s="12">
        <f>E72*D72*MSWIN+F72*D72*MSSQLSTD+G72*H72</f>
        <v>0</v>
      </c>
    </row>
    <row r="73">
      <c r="A73" s="19" t="s">
        <v>87</v>
      </c>
      <c r="B73" s="30">
        <v>512.0</v>
      </c>
      <c r="C73" s="30">
        <v>3200.0</v>
      </c>
      <c r="D73" s="30">
        <v>32.0</v>
      </c>
      <c r="E73" s="23">
        <v>0.0</v>
      </c>
      <c r="F73" s="23">
        <v>0.0</v>
      </c>
      <c r="G73" s="31">
        <v>27253.6821850845</v>
      </c>
      <c r="H73" s="11">
        <v>0.0</v>
      </c>
      <c r="I73" s="12">
        <f>E73*D73*MSWIN+F73*D73*MSSQLSTD+G73*H73</f>
        <v>0</v>
      </c>
    </row>
    <row r="74">
      <c r="A74" s="19" t="s">
        <v>88</v>
      </c>
      <c r="B74" s="20">
        <v>120.0</v>
      </c>
      <c r="C74" s="20">
        <v>1600.0</v>
      </c>
      <c r="D74" s="20">
        <v>8.0</v>
      </c>
      <c r="E74" s="23">
        <v>0.0</v>
      </c>
      <c r="F74" s="23">
        <v>0.0</v>
      </c>
      <c r="G74" s="27">
        <v>7845.0</v>
      </c>
      <c r="H74" s="11">
        <v>0.0</v>
      </c>
      <c r="I74" s="12">
        <f>E74*D74*MSWIN+F74*D74*MSSQLSTD+G74*H74</f>
        <v>0</v>
      </c>
    </row>
    <row r="75">
      <c r="A75" s="20" t="s">
        <v>89</v>
      </c>
      <c r="B75" s="32">
        <v>240.0</v>
      </c>
      <c r="C75" s="33">
        <v>3200.0</v>
      </c>
      <c r="D75" s="32">
        <v>24.0</v>
      </c>
      <c r="E75" s="34">
        <v>0.0</v>
      </c>
      <c r="F75" s="34">
        <v>0.0</v>
      </c>
      <c r="G75" s="10">
        <v>13450.0</v>
      </c>
      <c r="H75" s="34">
        <v>0.0</v>
      </c>
      <c r="I75" s="12">
        <f>E75*D75*MSWIN+F75*D75*MSSQLSTD+G75*H75</f>
        <v>0</v>
      </c>
    </row>
    <row r="76">
      <c r="A76" s="20" t="s">
        <v>90</v>
      </c>
      <c r="B76" s="32">
        <v>240.0</v>
      </c>
      <c r="C76" s="33">
        <v>3200.0</v>
      </c>
      <c r="D76" s="32">
        <v>24.0</v>
      </c>
      <c r="E76" s="34">
        <v>0.0</v>
      </c>
      <c r="F76" s="34">
        <v>0.0</v>
      </c>
      <c r="G76" s="10">
        <v>29930.0</v>
      </c>
      <c r="H76" s="34">
        <v>0.0</v>
      </c>
      <c r="I76" s="12">
        <f>E76*D76*MSWIN+F76*D76*MSSQLSTD+G76*H76</f>
        <v>0</v>
      </c>
    </row>
    <row r="77">
      <c r="A77" s="20" t="s">
        <v>91</v>
      </c>
      <c r="B77" s="33">
        <v>380.0</v>
      </c>
      <c r="C77" s="33">
        <v>3200.0</v>
      </c>
      <c r="D77" s="32">
        <v>24.0</v>
      </c>
      <c r="E77" s="34">
        <v>0.0</v>
      </c>
      <c r="F77" s="34">
        <v>0.0</v>
      </c>
      <c r="G77" s="10">
        <v>48000.0</v>
      </c>
      <c r="H77" s="34">
        <v>0.0</v>
      </c>
      <c r="I77" s="12">
        <f>E77*D77*MSWIN+F77*D77*MSSQLSTD+G77*H77</f>
        <v>0</v>
      </c>
    </row>
    <row r="78">
      <c r="A78" s="19" t="s">
        <v>92</v>
      </c>
      <c r="B78" s="32">
        <v>90.0</v>
      </c>
      <c r="C78" s="32">
        <v>800.0</v>
      </c>
      <c r="D78" s="32">
        <v>6.0</v>
      </c>
      <c r="E78" s="35">
        <v>0.0</v>
      </c>
      <c r="F78" s="35">
        <v>0.0</v>
      </c>
      <c r="G78" s="36">
        <v>6497.0</v>
      </c>
      <c r="H78" s="35">
        <v>0.0</v>
      </c>
      <c r="I78" s="36">
        <f>E78*D78*MSWIN+F78*D78*MSSQLSTD+G78*H78</f>
        <v>0</v>
      </c>
    </row>
    <row r="79">
      <c r="A79" s="20" t="s">
        <v>93</v>
      </c>
      <c r="B79" s="33">
        <v>180.0</v>
      </c>
      <c r="C79" s="33">
        <v>1600.0</v>
      </c>
      <c r="D79" s="33">
        <v>12.0</v>
      </c>
      <c r="E79" s="34">
        <v>0.0</v>
      </c>
      <c r="F79" s="34">
        <v>0.0</v>
      </c>
      <c r="G79" s="10">
        <v>14630.0</v>
      </c>
      <c r="H79" s="34">
        <v>0.0</v>
      </c>
      <c r="I79" s="12">
        <f>E79*D79*MSWIN+F79*D79*MSSQLSTD+G79*H79</f>
        <v>0</v>
      </c>
    </row>
    <row r="80">
      <c r="A80" s="37"/>
      <c r="B80" s="38"/>
      <c r="C80" s="38"/>
      <c r="D80" s="38"/>
      <c r="E80" s="38"/>
      <c r="F80" s="38"/>
      <c r="G80" s="38"/>
      <c r="H80" s="38"/>
      <c r="I80" s="38"/>
    </row>
    <row r="81">
      <c r="A81" s="7" t="s">
        <v>94</v>
      </c>
      <c r="B81" s="8" t="s">
        <v>95</v>
      </c>
      <c r="C81" s="8"/>
      <c r="D81" s="8"/>
      <c r="E81" s="8"/>
      <c r="F81" s="8"/>
      <c r="G81" s="8"/>
      <c r="H81" s="8"/>
      <c r="I81" s="8"/>
    </row>
    <row r="82">
      <c r="A82" s="20" t="s">
        <v>96</v>
      </c>
      <c r="B82" s="27">
        <v>188.0</v>
      </c>
      <c r="C82" s="20"/>
      <c r="D82" s="20"/>
      <c r="E82" s="21"/>
      <c r="F82" s="21"/>
      <c r="G82" s="36"/>
      <c r="H82" s="11"/>
      <c r="I82" s="12"/>
    </row>
    <row r="83">
      <c r="A83" s="4" t="s">
        <v>97</v>
      </c>
      <c r="B83" s="27">
        <v>1229.0</v>
      </c>
      <c r="C83" s="38"/>
      <c r="D83" s="38"/>
      <c r="E83" s="38"/>
      <c r="F83" s="38"/>
      <c r="G83" s="38"/>
      <c r="H83" s="38"/>
      <c r="I83" s="38"/>
    </row>
    <row r="84">
      <c r="A84" s="4" t="s">
        <v>98</v>
      </c>
      <c r="B84" s="27">
        <v>4822.0</v>
      </c>
      <c r="C84" s="38"/>
      <c r="D84" s="38"/>
      <c r="E84" s="38"/>
      <c r="F84" s="38"/>
      <c r="G84" s="38"/>
      <c r="H84" s="38"/>
      <c r="I84" s="38"/>
    </row>
    <row r="85">
      <c r="A85" s="4" t="s">
        <v>99</v>
      </c>
      <c r="B85" s="27">
        <v>79.0</v>
      </c>
      <c r="C85" s="38"/>
      <c r="D85" s="38"/>
      <c r="E85" s="38"/>
      <c r="F85" s="38"/>
      <c r="G85" s="38"/>
      <c r="H85" s="38"/>
      <c r="I85" s="38"/>
    </row>
    <row r="86">
      <c r="A86" s="4"/>
      <c r="B86" s="2"/>
      <c r="C86" s="2"/>
      <c r="D86" s="2"/>
      <c r="E86" s="2"/>
      <c r="F86" s="2"/>
      <c r="G86" s="2"/>
      <c r="H86" s="2"/>
      <c r="I86" s="2"/>
    </row>
    <row r="87">
      <c r="A87" s="5" t="s">
        <v>100</v>
      </c>
      <c r="B87" s="39"/>
      <c r="C87" s="39"/>
      <c r="D87" s="39"/>
      <c r="E87" s="39"/>
      <c r="F87" s="39"/>
      <c r="G87" s="39"/>
      <c r="H87" s="39"/>
      <c r="I87" s="39"/>
    </row>
    <row r="88">
      <c r="A88" s="7" t="s">
        <v>101</v>
      </c>
      <c r="B88" s="8" t="s">
        <v>40</v>
      </c>
      <c r="C88" s="8" t="s">
        <v>42</v>
      </c>
      <c r="D88" s="8" t="s">
        <v>5</v>
      </c>
      <c r="E88" s="8" t="s">
        <v>102</v>
      </c>
      <c r="F88" s="8" t="s">
        <v>103</v>
      </c>
      <c r="G88" s="8" t="s">
        <v>45</v>
      </c>
      <c r="H88" s="8" t="s">
        <v>7</v>
      </c>
      <c r="I88" s="7"/>
    </row>
    <row r="89">
      <c r="A89" s="20" t="s">
        <v>69</v>
      </c>
      <c r="B89" s="20">
        <v>4.0</v>
      </c>
      <c r="C89" s="20">
        <v>2.0</v>
      </c>
      <c r="D89" s="40">
        <v>1672.0</v>
      </c>
      <c r="E89" s="41" t="s">
        <v>23</v>
      </c>
      <c r="F89" s="41" t="s">
        <v>23</v>
      </c>
      <c r="G89" s="41">
        <v>0.0</v>
      </c>
      <c r="H89" s="36">
        <f t="shared" ref="H89:H91" si="9">D89*G89</f>
        <v>0</v>
      </c>
      <c r="I89" s="38"/>
    </row>
    <row r="90">
      <c r="A90" s="20" t="s">
        <v>70</v>
      </c>
      <c r="B90" s="20">
        <v>8.0</v>
      </c>
      <c r="C90" s="20">
        <v>2.0</v>
      </c>
      <c r="D90" s="40">
        <v>2182.0</v>
      </c>
      <c r="E90" s="41" t="s">
        <v>23</v>
      </c>
      <c r="F90" s="41" t="s">
        <v>23</v>
      </c>
      <c r="G90" s="42">
        <v>0.0</v>
      </c>
      <c r="H90" s="36">
        <f t="shared" si="9"/>
        <v>0</v>
      </c>
      <c r="I90" s="38"/>
    </row>
    <row r="91">
      <c r="A91" s="20" t="s">
        <v>71</v>
      </c>
      <c r="B91" s="20">
        <v>16.0</v>
      </c>
      <c r="C91" s="20">
        <v>2.0</v>
      </c>
      <c r="D91" s="40">
        <v>2978.0</v>
      </c>
      <c r="E91" s="41" t="s">
        <v>23</v>
      </c>
      <c r="F91" s="41" t="s">
        <v>23</v>
      </c>
      <c r="G91" s="42">
        <v>0.0</v>
      </c>
      <c r="H91" s="36">
        <f t="shared" si="9"/>
        <v>0</v>
      </c>
      <c r="I91" s="38"/>
    </row>
    <row r="92">
      <c r="A92" s="20" t="s">
        <v>72</v>
      </c>
      <c r="B92" s="20">
        <v>8.0</v>
      </c>
      <c r="C92" s="20">
        <v>4.0</v>
      </c>
      <c r="D92" s="40">
        <v>3055.0</v>
      </c>
      <c r="E92" s="41">
        <v>0.0</v>
      </c>
      <c r="F92" s="41">
        <v>0.0</v>
      </c>
      <c r="G92" s="41">
        <v>0.0</v>
      </c>
      <c r="H92" s="36">
        <f>D92*G92+E92*MSSQLSTD*C92+F92*MSSQLENT*C92</f>
        <v>0</v>
      </c>
      <c r="I92" s="38"/>
    </row>
    <row r="93">
      <c r="A93" s="20" t="s">
        <v>73</v>
      </c>
      <c r="B93" s="20">
        <v>16.0</v>
      </c>
      <c r="C93" s="20">
        <v>4.0</v>
      </c>
      <c r="D93" s="40">
        <v>4002.0</v>
      </c>
      <c r="E93" s="42">
        <v>0.0</v>
      </c>
      <c r="F93" s="42">
        <v>0.0</v>
      </c>
      <c r="G93" s="42">
        <v>0.0</v>
      </c>
      <c r="H93" s="36">
        <f>D93*G93+E93*MSSQLSTD*C93+F93*MSSQLENT*C93</f>
        <v>0</v>
      </c>
      <c r="I93" s="38"/>
    </row>
    <row r="94">
      <c r="A94" s="20" t="s">
        <v>74</v>
      </c>
      <c r="B94" s="20">
        <v>32.0</v>
      </c>
      <c r="C94" s="20">
        <v>4.0</v>
      </c>
      <c r="D94" s="40">
        <v>5223.0</v>
      </c>
      <c r="E94" s="42">
        <v>0.0</v>
      </c>
      <c r="F94" s="42">
        <v>0.0</v>
      </c>
      <c r="G94" s="42">
        <v>0.0</v>
      </c>
      <c r="H94" s="36">
        <f>D94*G94+E94*MSSQLSTD*C94+F94*MSSQLENT*C94</f>
        <v>0</v>
      </c>
      <c r="I94" s="38"/>
    </row>
    <row r="95">
      <c r="A95" s="20" t="s">
        <v>75</v>
      </c>
      <c r="B95" s="20">
        <v>16.0</v>
      </c>
      <c r="C95" s="20">
        <v>8.0</v>
      </c>
      <c r="D95" s="40">
        <v>5360.0</v>
      </c>
      <c r="E95" s="42">
        <v>0.0</v>
      </c>
      <c r="F95" s="42">
        <v>0.0</v>
      </c>
      <c r="G95" s="41">
        <v>0.0</v>
      </c>
      <c r="H95" s="36">
        <f>D95*G95+E95*MSSQLSTD*C95+F95*MSSQLENT*C95</f>
        <v>0</v>
      </c>
      <c r="I95" s="38"/>
    </row>
    <row r="96">
      <c r="A96" s="20" t="s">
        <v>76</v>
      </c>
      <c r="B96" s="20">
        <v>32.0</v>
      </c>
      <c r="C96" s="20">
        <v>8.0</v>
      </c>
      <c r="D96" s="40">
        <v>6733.0</v>
      </c>
      <c r="E96" s="42">
        <v>0.0</v>
      </c>
      <c r="F96" s="42">
        <v>0.0</v>
      </c>
      <c r="G96" s="42">
        <v>0.0</v>
      </c>
      <c r="H96" s="36">
        <f>D96*G96+E96*MSSQLSTD*C96+F96*MSSQLENT*C96</f>
        <v>0</v>
      </c>
      <c r="I96" s="38"/>
    </row>
    <row r="97">
      <c r="A97" s="20" t="s">
        <v>77</v>
      </c>
      <c r="B97" s="20">
        <v>64.0</v>
      </c>
      <c r="C97" s="20">
        <v>8.0</v>
      </c>
      <c r="D97" s="40">
        <v>9939.0</v>
      </c>
      <c r="E97" s="42">
        <v>0.0</v>
      </c>
      <c r="F97" s="42">
        <v>0.0</v>
      </c>
      <c r="G97" s="42">
        <v>0.0</v>
      </c>
      <c r="H97" s="36">
        <f>D97*G97+E97*MSSQLSTD*C97+F97*MSSQLENT*C97</f>
        <v>0</v>
      </c>
      <c r="I97" s="38"/>
    </row>
    <row r="98">
      <c r="A98" s="19" t="s">
        <v>88</v>
      </c>
      <c r="B98" s="20">
        <v>120.0</v>
      </c>
      <c r="C98" s="20">
        <v>8.0</v>
      </c>
      <c r="D98" s="27">
        <v>15216.0</v>
      </c>
      <c r="E98" s="42">
        <v>0.0</v>
      </c>
      <c r="F98" s="42">
        <v>0.0</v>
      </c>
      <c r="G98" s="42">
        <v>0.0</v>
      </c>
      <c r="H98" s="36">
        <f>D98*G98+E98*MSSQLSTD*C98+F98*MSSQLENT*C98</f>
        <v>0</v>
      </c>
      <c r="I98" s="38"/>
    </row>
    <row r="99">
      <c r="A99" s="20" t="s">
        <v>104</v>
      </c>
      <c r="B99" s="20">
        <v>240.0</v>
      </c>
      <c r="C99" s="20">
        <v>24.0</v>
      </c>
      <c r="D99" s="27">
        <v>23708.0</v>
      </c>
      <c r="E99" s="42">
        <v>0.0</v>
      </c>
      <c r="F99" s="42">
        <v>0.0</v>
      </c>
      <c r="G99" s="42">
        <v>0.0</v>
      </c>
      <c r="H99" s="36">
        <f>D99*G99+E99*MSSQLSTD*C99+F99*MSSQLENT*C99</f>
        <v>0</v>
      </c>
      <c r="I99" s="38"/>
    </row>
    <row r="100">
      <c r="A100" s="37"/>
      <c r="B100" s="38"/>
      <c r="C100" s="38"/>
      <c r="D100" s="38"/>
      <c r="E100" s="38"/>
      <c r="F100" s="38"/>
      <c r="G100" s="38"/>
      <c r="H100" s="38"/>
      <c r="I100" s="38"/>
    </row>
    <row r="101">
      <c r="A101" s="5" t="s">
        <v>105</v>
      </c>
      <c r="B101" s="6"/>
      <c r="C101" s="6"/>
      <c r="D101" s="6"/>
      <c r="E101" s="6"/>
      <c r="F101" s="6"/>
      <c r="G101" s="6"/>
      <c r="H101" s="6"/>
      <c r="I101" s="6"/>
    </row>
    <row r="102">
      <c r="A102" s="7" t="s">
        <v>106</v>
      </c>
      <c r="B102" s="7" t="s">
        <v>17</v>
      </c>
      <c r="C102" s="8" t="s">
        <v>5</v>
      </c>
      <c r="D102" s="8" t="s">
        <v>6</v>
      </c>
      <c r="E102" s="8" t="s">
        <v>7</v>
      </c>
      <c r="F102" s="9"/>
      <c r="G102" s="7"/>
      <c r="H102" s="9"/>
      <c r="I102" s="9"/>
    </row>
    <row r="103">
      <c r="A103" s="20" t="s">
        <v>107</v>
      </c>
      <c r="B103" s="43" t="s">
        <v>108</v>
      </c>
      <c r="C103" s="27">
        <v>0.0</v>
      </c>
      <c r="D103" s="41">
        <v>0.0</v>
      </c>
      <c r="E103" s="36">
        <f t="shared" ref="E103:E104" si="10">C103*D103</f>
        <v>0</v>
      </c>
      <c r="F103" s="44"/>
      <c r="G103" s="45"/>
      <c r="H103" s="33"/>
      <c r="I103" s="36"/>
    </row>
    <row r="104">
      <c r="A104" s="20" t="s">
        <v>109</v>
      </c>
      <c r="B104" s="43" t="s">
        <v>108</v>
      </c>
      <c r="C104" s="36">
        <v>4900.0</v>
      </c>
      <c r="D104" s="41">
        <v>0.0</v>
      </c>
      <c r="E104" s="36">
        <f t="shared" si="10"/>
        <v>0</v>
      </c>
      <c r="F104" s="44"/>
      <c r="G104" s="45"/>
      <c r="H104" s="33"/>
      <c r="I104" s="36"/>
    </row>
    <row r="105">
      <c r="A105" s="2"/>
      <c r="B105" s="2"/>
      <c r="C105" s="27"/>
      <c r="D105" s="46"/>
      <c r="E105" s="36"/>
      <c r="F105" s="2"/>
      <c r="G105" s="2"/>
      <c r="H105" s="2"/>
      <c r="I105" s="2"/>
    </row>
    <row r="106">
      <c r="A106" s="5" t="s">
        <v>110</v>
      </c>
      <c r="B106" s="6"/>
      <c r="C106" s="6"/>
      <c r="D106" s="6"/>
      <c r="E106" s="6"/>
      <c r="F106" s="6"/>
      <c r="G106" s="6"/>
      <c r="H106" s="6"/>
      <c r="I106" s="6"/>
    </row>
    <row r="107">
      <c r="A107" s="7" t="s">
        <v>106</v>
      </c>
      <c r="B107" s="8" t="s">
        <v>5</v>
      </c>
      <c r="C107" s="8" t="s">
        <v>6</v>
      </c>
      <c r="D107" s="8" t="s">
        <v>7</v>
      </c>
      <c r="E107" s="9"/>
      <c r="F107" s="8" t="s">
        <v>111</v>
      </c>
      <c r="G107" s="8" t="s">
        <v>112</v>
      </c>
      <c r="H107" s="9"/>
      <c r="I107" s="7"/>
    </row>
    <row r="108">
      <c r="A108" s="4" t="s">
        <v>113</v>
      </c>
      <c r="B108" s="27">
        <v>950.0</v>
      </c>
      <c r="C108" s="11">
        <v>0.0</v>
      </c>
      <c r="D108" s="36">
        <f t="shared" ref="D108:D114" si="11">B108*C108</f>
        <v>0</v>
      </c>
      <c r="E108" s="2"/>
      <c r="F108" s="27">
        <v>2500.0</v>
      </c>
      <c r="G108" s="12">
        <f t="shared" ref="G108:G114" si="12">F108*C108</f>
        <v>0</v>
      </c>
      <c r="H108" s="2"/>
      <c r="I108" s="2"/>
    </row>
    <row r="109">
      <c r="A109" s="4" t="s">
        <v>114</v>
      </c>
      <c r="B109" s="27">
        <v>5550.0</v>
      </c>
      <c r="C109" s="11">
        <v>0.0</v>
      </c>
      <c r="D109" s="36">
        <f t="shared" si="11"/>
        <v>0</v>
      </c>
      <c r="E109" s="2"/>
      <c r="F109" s="27">
        <v>6800.0</v>
      </c>
      <c r="G109" s="12">
        <f t="shared" si="12"/>
        <v>0</v>
      </c>
      <c r="H109" s="2"/>
      <c r="I109" s="2"/>
    </row>
    <row r="110">
      <c r="A110" s="4" t="s">
        <v>115</v>
      </c>
      <c r="B110" s="27">
        <v>9800.0</v>
      </c>
      <c r="C110" s="11">
        <v>0.0</v>
      </c>
      <c r="D110" s="36">
        <f t="shared" si="11"/>
        <v>0</v>
      </c>
      <c r="E110" s="2"/>
      <c r="F110" s="27">
        <v>12000.0</v>
      </c>
      <c r="G110" s="12">
        <f t="shared" si="12"/>
        <v>0</v>
      </c>
      <c r="H110" s="2"/>
      <c r="I110" s="2"/>
    </row>
    <row r="111">
      <c r="A111" s="4" t="s">
        <v>116</v>
      </c>
      <c r="B111" s="27">
        <v>2650.0</v>
      </c>
      <c r="C111" s="11">
        <v>0.0</v>
      </c>
      <c r="D111" s="36">
        <f t="shared" si="11"/>
        <v>0</v>
      </c>
      <c r="E111" s="2"/>
      <c r="F111" s="27">
        <v>5000.0</v>
      </c>
      <c r="G111" s="12">
        <f t="shared" si="12"/>
        <v>0</v>
      </c>
      <c r="H111" s="2"/>
      <c r="I111" s="2"/>
    </row>
    <row r="112">
      <c r="A112" s="4" t="s">
        <v>117</v>
      </c>
      <c r="B112" s="27">
        <v>3250.0</v>
      </c>
      <c r="C112" s="11">
        <v>0.0</v>
      </c>
      <c r="D112" s="36">
        <f t="shared" si="11"/>
        <v>0</v>
      </c>
      <c r="E112" s="2"/>
      <c r="F112" s="27">
        <v>5000.0</v>
      </c>
      <c r="G112" s="12">
        <f t="shared" si="12"/>
        <v>0</v>
      </c>
      <c r="H112" s="2"/>
      <c r="I112" s="2"/>
    </row>
    <row r="113">
      <c r="A113" s="4" t="s">
        <v>118</v>
      </c>
      <c r="B113" s="27">
        <v>4250.0</v>
      </c>
      <c r="C113" s="11">
        <v>0.0</v>
      </c>
      <c r="D113" s="36">
        <f t="shared" si="11"/>
        <v>0</v>
      </c>
      <c r="E113" s="2"/>
      <c r="F113" s="27">
        <v>5000.0</v>
      </c>
      <c r="G113" s="12">
        <f t="shared" si="12"/>
        <v>0</v>
      </c>
      <c r="H113" s="2"/>
      <c r="I113" s="2"/>
    </row>
    <row r="114">
      <c r="A114" s="4" t="s">
        <v>119</v>
      </c>
      <c r="B114" s="27">
        <v>5400.0</v>
      </c>
      <c r="C114" s="11">
        <v>0.0</v>
      </c>
      <c r="D114" s="36">
        <f t="shared" si="11"/>
        <v>0</v>
      </c>
      <c r="E114" s="2"/>
      <c r="F114" s="27">
        <v>5000.0</v>
      </c>
      <c r="G114" s="12">
        <f t="shared" si="12"/>
        <v>0</v>
      </c>
      <c r="H114" s="2"/>
      <c r="I114" s="2"/>
    </row>
    <row r="115">
      <c r="A115" s="2"/>
      <c r="B115" s="2"/>
      <c r="C115" s="2"/>
      <c r="D115" s="2"/>
      <c r="E115" s="2"/>
      <c r="F115" s="2"/>
      <c r="G115" s="2"/>
      <c r="H115" s="2"/>
      <c r="I115" s="2"/>
    </row>
    <row r="116">
      <c r="A116" s="5" t="s">
        <v>120</v>
      </c>
      <c r="B116" s="6"/>
      <c r="C116" s="6"/>
      <c r="D116" s="6"/>
      <c r="E116" s="6"/>
      <c r="F116" s="6"/>
      <c r="G116" s="6"/>
      <c r="H116" s="6"/>
      <c r="I116" s="6"/>
    </row>
    <row r="117">
      <c r="A117" s="7" t="s">
        <v>106</v>
      </c>
      <c r="B117" s="8" t="s">
        <v>5</v>
      </c>
      <c r="C117" s="8" t="s">
        <v>6</v>
      </c>
      <c r="D117" s="8" t="s">
        <v>7</v>
      </c>
      <c r="E117" s="9"/>
      <c r="F117" s="8" t="s">
        <v>111</v>
      </c>
      <c r="G117" s="8" t="s">
        <v>112</v>
      </c>
      <c r="H117" s="9"/>
      <c r="I117" s="7"/>
    </row>
    <row r="118">
      <c r="A118" s="20" t="s">
        <v>121</v>
      </c>
      <c r="B118" s="27">
        <v>0.0</v>
      </c>
      <c r="C118" s="11">
        <v>1.0</v>
      </c>
      <c r="D118" s="12">
        <f t="shared" ref="D118:D122" si="13">B118*C118</f>
        <v>0</v>
      </c>
      <c r="E118" s="2"/>
      <c r="F118" s="27"/>
      <c r="G118" s="2"/>
      <c r="H118" s="2"/>
      <c r="I118" s="2"/>
    </row>
    <row r="119">
      <c r="A119" s="20" t="s">
        <v>122</v>
      </c>
      <c r="B119" s="27">
        <v>0.0</v>
      </c>
      <c r="C119" s="11">
        <v>1.0</v>
      </c>
      <c r="D119" s="12">
        <f t="shared" si="13"/>
        <v>0</v>
      </c>
      <c r="E119" s="2"/>
      <c r="F119" s="27"/>
      <c r="G119" s="2"/>
      <c r="H119" s="2"/>
      <c r="I119" s="2"/>
    </row>
    <row r="120">
      <c r="A120" s="4" t="s">
        <v>123</v>
      </c>
      <c r="B120" s="27">
        <v>8252.0</v>
      </c>
      <c r="C120" s="11">
        <v>0.0</v>
      </c>
      <c r="D120" s="12">
        <f t="shared" si="13"/>
        <v>0</v>
      </c>
      <c r="E120" s="2"/>
      <c r="F120" s="27"/>
      <c r="G120" s="2"/>
      <c r="H120" s="2"/>
      <c r="I120" s="2"/>
    </row>
    <row r="121">
      <c r="A121" s="4" t="s">
        <v>124</v>
      </c>
      <c r="B121" s="27">
        <v>437.0</v>
      </c>
      <c r="C121" s="11">
        <v>0.0</v>
      </c>
      <c r="D121" s="12">
        <f t="shared" si="13"/>
        <v>0</v>
      </c>
      <c r="E121" s="2"/>
      <c r="F121" s="27"/>
      <c r="G121" s="2"/>
      <c r="H121" s="2"/>
      <c r="I121" s="2"/>
    </row>
    <row r="122">
      <c r="A122" s="4" t="s">
        <v>125</v>
      </c>
      <c r="B122" s="27">
        <v>1530.0</v>
      </c>
      <c r="C122" s="11">
        <v>0.0</v>
      </c>
      <c r="D122" s="12">
        <f t="shared" si="13"/>
        <v>0</v>
      </c>
      <c r="E122" s="2"/>
      <c r="F122" s="27"/>
      <c r="G122" s="2"/>
      <c r="H122" s="2"/>
      <c r="I122" s="2"/>
    </row>
    <row r="123">
      <c r="A123" s="2"/>
      <c r="B123" s="2"/>
      <c r="C123" s="2"/>
      <c r="D123" s="2"/>
      <c r="E123" s="2"/>
      <c r="F123" s="2"/>
      <c r="G123" s="2"/>
      <c r="H123" s="2"/>
      <c r="I123" s="2"/>
    </row>
    <row r="124">
      <c r="A124" s="5" t="s">
        <v>126</v>
      </c>
      <c r="B124" s="6"/>
      <c r="C124" s="6"/>
      <c r="D124" s="6"/>
      <c r="E124" s="6"/>
      <c r="F124" s="6"/>
      <c r="G124" s="6"/>
      <c r="H124" s="6"/>
      <c r="I124" s="6"/>
    </row>
    <row r="125">
      <c r="A125" s="7" t="s">
        <v>106</v>
      </c>
      <c r="B125" s="47" t="s">
        <v>5</v>
      </c>
      <c r="C125" s="47" t="s">
        <v>6</v>
      </c>
      <c r="D125" s="47" t="s">
        <v>7</v>
      </c>
      <c r="E125" s="48"/>
      <c r="F125" s="49"/>
      <c r="G125" s="7"/>
      <c r="H125" s="9"/>
      <c r="I125" s="9"/>
    </row>
    <row r="126">
      <c r="A126" s="4" t="s">
        <v>127</v>
      </c>
      <c r="B126" s="27">
        <v>14900.0</v>
      </c>
      <c r="C126" s="11">
        <v>0.0</v>
      </c>
      <c r="D126" s="36">
        <f t="shared" ref="D126:D132" si="14">B126*C126</f>
        <v>0</v>
      </c>
      <c r="E126" s="2"/>
      <c r="F126" s="2"/>
      <c r="G126" s="2"/>
      <c r="H126" s="2"/>
      <c r="I126" s="2"/>
    </row>
    <row r="127">
      <c r="A127" s="4" t="s">
        <v>128</v>
      </c>
      <c r="B127" s="27">
        <v>6550.0</v>
      </c>
      <c r="C127" s="11">
        <v>0.0</v>
      </c>
      <c r="D127" s="36">
        <f t="shared" si="14"/>
        <v>0</v>
      </c>
      <c r="E127" s="2"/>
      <c r="F127" s="2"/>
      <c r="G127" s="2"/>
      <c r="H127" s="2"/>
      <c r="I127" s="2"/>
    </row>
    <row r="128">
      <c r="A128" s="4" t="s">
        <v>129</v>
      </c>
      <c r="B128" s="27">
        <v>14950.0</v>
      </c>
      <c r="C128" s="11">
        <v>0.0</v>
      </c>
      <c r="D128" s="36">
        <f t="shared" si="14"/>
        <v>0</v>
      </c>
      <c r="E128" s="2"/>
      <c r="F128" s="2"/>
      <c r="G128" s="2"/>
      <c r="H128" s="2"/>
      <c r="I128" s="2"/>
    </row>
    <row r="129">
      <c r="A129" s="4" t="s">
        <v>130</v>
      </c>
      <c r="B129" s="27">
        <v>490.0</v>
      </c>
      <c r="C129" s="11">
        <v>0.0</v>
      </c>
      <c r="D129" s="36">
        <f t="shared" si="14"/>
        <v>0</v>
      </c>
      <c r="E129" s="2"/>
      <c r="F129" s="2"/>
      <c r="G129" s="2"/>
      <c r="H129" s="2"/>
      <c r="I129" s="2"/>
    </row>
    <row r="130">
      <c r="A130" s="4" t="s">
        <v>131</v>
      </c>
      <c r="B130" s="27">
        <v>1490.0</v>
      </c>
      <c r="C130" s="11">
        <v>0.0</v>
      </c>
      <c r="D130" s="36">
        <f t="shared" si="14"/>
        <v>0</v>
      </c>
      <c r="E130" s="2"/>
      <c r="F130" s="2"/>
      <c r="G130" s="2"/>
      <c r="H130" s="2"/>
      <c r="I130" s="2"/>
    </row>
    <row r="131">
      <c r="A131" s="4" t="s">
        <v>132</v>
      </c>
      <c r="B131" s="27">
        <v>2490.0</v>
      </c>
      <c r="C131" s="11">
        <v>0.0</v>
      </c>
      <c r="D131" s="36">
        <f t="shared" si="14"/>
        <v>0</v>
      </c>
      <c r="E131" s="2"/>
      <c r="F131" s="2"/>
      <c r="G131" s="2"/>
      <c r="H131" s="2"/>
      <c r="I131" s="2"/>
    </row>
    <row r="132">
      <c r="A132" s="4" t="s">
        <v>133</v>
      </c>
      <c r="B132" s="27">
        <v>4500.0</v>
      </c>
      <c r="C132" s="11">
        <v>0.0</v>
      </c>
      <c r="D132" s="36">
        <f t="shared" si="14"/>
        <v>0</v>
      </c>
      <c r="E132" s="2"/>
      <c r="F132" s="2"/>
      <c r="G132" s="2"/>
      <c r="H132" s="2"/>
      <c r="I132" s="2"/>
    </row>
    <row r="133">
      <c r="A133" s="2"/>
      <c r="B133" s="2"/>
      <c r="C133" s="2"/>
      <c r="D133" s="2"/>
      <c r="E133" s="2"/>
      <c r="F133" s="2"/>
      <c r="G133" s="2"/>
      <c r="H133" s="2"/>
      <c r="I133" s="2"/>
    </row>
    <row r="134">
      <c r="A134" s="5" t="s">
        <v>134</v>
      </c>
      <c r="B134" s="50" t="s">
        <v>135</v>
      </c>
      <c r="C134" s="50"/>
      <c r="D134" s="50" t="s">
        <v>111</v>
      </c>
      <c r="E134" s="50"/>
      <c r="F134" s="50"/>
      <c r="G134" s="5"/>
      <c r="H134" s="5"/>
      <c r="I134" s="39"/>
    </row>
    <row r="135">
      <c r="A135" s="7" t="s">
        <v>136</v>
      </c>
      <c r="B135" s="51">
        <f>SUM(D7:D15)</f>
        <v>0</v>
      </c>
      <c r="C135" s="51"/>
      <c r="D135" s="51"/>
      <c r="E135" s="2"/>
      <c r="F135" s="2"/>
      <c r="G135" s="52"/>
      <c r="H135" s="2"/>
      <c r="I135" s="2"/>
    </row>
    <row r="136">
      <c r="A136" s="7" t="s">
        <v>137</v>
      </c>
      <c r="B136" s="51">
        <f>SUM(G17:G30)</f>
        <v>0</v>
      </c>
      <c r="C136" s="51"/>
      <c r="D136" s="51"/>
      <c r="E136" s="2"/>
      <c r="F136" s="2"/>
      <c r="G136" s="2"/>
      <c r="H136" s="2"/>
      <c r="I136" s="2"/>
    </row>
    <row r="137">
      <c r="A137" s="7" t="s">
        <v>138</v>
      </c>
      <c r="B137" s="51">
        <f>SUM(I32:I79)</f>
        <v>0</v>
      </c>
      <c r="C137" s="51"/>
      <c r="D137" s="51"/>
      <c r="E137" s="2"/>
      <c r="F137" s="2"/>
      <c r="G137" s="2"/>
      <c r="H137" s="2"/>
      <c r="I137" s="2"/>
    </row>
    <row r="138">
      <c r="A138" s="7" t="s">
        <v>139</v>
      </c>
      <c r="B138" s="51">
        <f>SUM(H89:H99)</f>
        <v>0</v>
      </c>
      <c r="C138" s="51"/>
      <c r="D138" s="51"/>
      <c r="E138" s="2"/>
      <c r="F138" s="2"/>
      <c r="G138" s="2"/>
      <c r="H138" s="2"/>
      <c r="I138" s="2"/>
    </row>
    <row r="139">
      <c r="A139" s="7" t="s">
        <v>105</v>
      </c>
      <c r="B139" s="51">
        <f>SUM(E103:E105)</f>
        <v>0</v>
      </c>
      <c r="C139" s="51"/>
      <c r="D139" s="51"/>
      <c r="E139" s="2"/>
      <c r="F139" s="2"/>
      <c r="G139" s="2"/>
      <c r="H139" s="2"/>
      <c r="I139" s="2"/>
    </row>
    <row r="140">
      <c r="A140" s="7" t="s">
        <v>110</v>
      </c>
      <c r="B140" s="51">
        <f>SUM(D108:D114)</f>
        <v>0</v>
      </c>
      <c r="C140" s="7"/>
      <c r="D140" s="51">
        <f>SUM(G108:G114)</f>
        <v>0</v>
      </c>
      <c r="E140" s="2"/>
      <c r="F140" s="2"/>
      <c r="G140" s="2"/>
      <c r="H140" s="2"/>
      <c r="I140" s="2"/>
    </row>
    <row r="141">
      <c r="A141" s="7" t="s">
        <v>120</v>
      </c>
      <c r="B141" s="51">
        <f>SUM(D118:D122)</f>
        <v>0</v>
      </c>
      <c r="C141" s="7"/>
      <c r="D141" s="51">
        <f>SUM(G118:G122)</f>
        <v>0</v>
      </c>
      <c r="E141" s="2"/>
      <c r="F141" s="2"/>
      <c r="G141" s="2"/>
      <c r="H141" s="2"/>
      <c r="I141" s="2"/>
    </row>
    <row r="142">
      <c r="A142" s="7" t="s">
        <v>126</v>
      </c>
      <c r="B142" s="51">
        <f>SUM(D126:D132)</f>
        <v>0</v>
      </c>
      <c r="C142" s="7"/>
      <c r="D142" s="7"/>
      <c r="E142" s="2"/>
      <c r="F142" s="2"/>
      <c r="G142" s="2"/>
      <c r="H142" s="2"/>
      <c r="I142" s="2"/>
    </row>
    <row r="143">
      <c r="A143" s="7"/>
      <c r="B143" s="7"/>
      <c r="C143" s="7"/>
      <c r="D143" s="7"/>
      <c r="E143" s="2"/>
      <c r="F143" s="2"/>
      <c r="G143" s="2"/>
      <c r="H143" s="2"/>
      <c r="I143" s="2"/>
    </row>
    <row r="144">
      <c r="A144" s="7" t="s">
        <v>140</v>
      </c>
      <c r="B144" s="51">
        <f>SUM(B135:B142)</f>
        <v>0</v>
      </c>
      <c r="C144" s="7"/>
      <c r="D144" s="51">
        <f>SUM(D135:D142)</f>
        <v>0</v>
      </c>
      <c r="E144" s="2"/>
      <c r="F144" s="2"/>
      <c r="G144" s="2"/>
      <c r="H144" s="2"/>
      <c r="I144" s="2"/>
    </row>
    <row r="145">
      <c r="A145" s="7"/>
      <c r="B145" s="7"/>
      <c r="C145" s="7"/>
      <c r="D145" s="7"/>
      <c r="E145" s="2"/>
      <c r="F145" s="2"/>
      <c r="G145" s="2"/>
      <c r="H145" s="2"/>
      <c r="I145" s="2"/>
    </row>
    <row r="146">
      <c r="A146" s="7" t="s">
        <v>141</v>
      </c>
      <c r="B146" s="53">
        <v>0.0</v>
      </c>
      <c r="C146" s="7"/>
      <c r="D146" s="7"/>
      <c r="E146" s="2"/>
      <c r="F146" s="2"/>
      <c r="G146" s="2"/>
      <c r="H146" s="2"/>
      <c r="I146" s="2"/>
    </row>
    <row r="147">
      <c r="A147" s="7" t="s">
        <v>142</v>
      </c>
      <c r="B147" s="53">
        <v>0.0</v>
      </c>
      <c r="C147" s="7"/>
      <c r="D147" s="7"/>
      <c r="E147" s="2"/>
      <c r="F147" s="2"/>
      <c r="G147" s="2"/>
      <c r="H147" s="2"/>
      <c r="I147" s="2"/>
    </row>
    <row r="148">
      <c r="A148" s="7" t="s">
        <v>143</v>
      </c>
      <c r="B148" s="51">
        <f>B144-B146*B144-B147*(B144-B146*B144)</f>
        <v>0</v>
      </c>
      <c r="C148" s="7"/>
      <c r="D148" s="7"/>
      <c r="E148" s="2"/>
      <c r="F148" s="2"/>
      <c r="G148" s="2"/>
      <c r="H148" s="2"/>
      <c r="I148" s="2"/>
    </row>
  </sheetData>
  <mergeCells count="1">
    <mergeCell ref="A2:I2"/>
  </mergeCells>
  <printOptions gridLines="1" horizontalCentered="1"/>
  <pageMargins bottom="0.75" footer="0.0" header="0.0" left="0.7" right="0.7" top="0.75"/>
  <pageSetup fitToHeight="0" paperSize="9" cellComments="atEnd" orientation="portrait" pageOrder="overThenDown"/>
  <drawing r:id="rId2"/>
  <legacyDrawing r:id="rId3"/>
</worksheet>
</file>